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7400" windowHeight="7710" tabRatio="898" activeTab="6"/>
  </bookViews>
  <sheets>
    <sheet name="FIÚ MECCSEK" sheetId="1" r:id="rId1"/>
    <sheet name="FIÚ TABELLA" sheetId="2" r:id="rId2"/>
    <sheet name="PONTLISTA FIÚK" sheetId="3" r:id="rId3"/>
    <sheet name="KERESZTJÁTÉK,VÉGEREDMÉNY FIÚK" sheetId="4" r:id="rId4"/>
    <sheet name="LÁNY MECCSEK" sheetId="5" r:id="rId5"/>
    <sheet name="LÁNY TABELLA" sheetId="6" r:id="rId6"/>
    <sheet name="LÁNY KERESZTJÁTÉK,VÉGEREDMÉNY" sheetId="7" r:id="rId7"/>
    <sheet name="PONTLISTA" sheetId="8" r:id="rId8"/>
  </sheets>
  <definedNames/>
  <calcPr fullCalcOnLoad="1"/>
</workbook>
</file>

<file path=xl/sharedStrings.xml><?xml version="1.0" encoding="utf-8"?>
<sst xmlns="http://schemas.openxmlformats.org/spreadsheetml/2006/main" count="1040" uniqueCount="410">
  <si>
    <t>D</t>
  </si>
  <si>
    <t>M</t>
  </si>
  <si>
    <t>GY</t>
  </si>
  <si>
    <t>V</t>
  </si>
  <si>
    <t>LG</t>
  </si>
  <si>
    <t>KG</t>
  </si>
  <si>
    <t>GK</t>
  </si>
  <si>
    <t>P</t>
  </si>
  <si>
    <t>A.CSOPORT</t>
  </si>
  <si>
    <t>B.CSOPORT</t>
  </si>
  <si>
    <t>1.</t>
  </si>
  <si>
    <t>2.</t>
  </si>
  <si>
    <t>3.</t>
  </si>
  <si>
    <t>4.</t>
  </si>
  <si>
    <t>5.</t>
  </si>
  <si>
    <t>9.</t>
  </si>
  <si>
    <t>DÖNTŐ/BRONZMÉRKŐZÉS</t>
  </si>
  <si>
    <t>hely</t>
  </si>
  <si>
    <t>CSAPATNÉV</t>
  </si>
  <si>
    <t>ISKOLA</t>
  </si>
  <si>
    <t>VÁROS</t>
  </si>
  <si>
    <t>C.CSOPORT</t>
  </si>
  <si>
    <t>D.CSOPORT</t>
  </si>
  <si>
    <t>NEGYEDDÖNTŐK</t>
  </si>
  <si>
    <t>ELŐDÖNTŐK</t>
  </si>
  <si>
    <t>13.</t>
  </si>
  <si>
    <t>17.</t>
  </si>
  <si>
    <t>23.</t>
  </si>
  <si>
    <t>24.</t>
  </si>
  <si>
    <t>25.</t>
  </si>
  <si>
    <t>26.</t>
  </si>
  <si>
    <t>27.</t>
  </si>
  <si>
    <t>28.</t>
  </si>
  <si>
    <t>29.</t>
  </si>
  <si>
    <t>PADÁNYI</t>
  </si>
  <si>
    <t>Refi 1</t>
  </si>
  <si>
    <t>BIG</t>
  </si>
  <si>
    <t>Refi 2</t>
  </si>
  <si>
    <t>Lucky One</t>
  </si>
  <si>
    <t>Padányi</t>
  </si>
  <si>
    <t>ssz</t>
  </si>
  <si>
    <t>Lóczy All Stars</t>
  </si>
  <si>
    <t>6.</t>
  </si>
  <si>
    <t>7.</t>
  </si>
  <si>
    <t>8.</t>
  </si>
  <si>
    <t>DOBÓVERSENY</t>
  </si>
  <si>
    <t>10.</t>
  </si>
  <si>
    <t>11.</t>
  </si>
  <si>
    <t>12.</t>
  </si>
  <si>
    <t>14.</t>
  </si>
  <si>
    <t>15.</t>
  </si>
  <si>
    <t>16.</t>
  </si>
  <si>
    <t>18.</t>
  </si>
  <si>
    <t>19.</t>
  </si>
  <si>
    <t>SZÉKESFEHÉRVÁR, TÓPARTI GIMNÁZIUM</t>
  </si>
  <si>
    <t>LUCKY ONE</t>
  </si>
  <si>
    <t>LÓCZY ALL STARS</t>
  </si>
  <si>
    <t>SZENT GYÖRGYI SZKI.</t>
  </si>
  <si>
    <t>NÉV</t>
  </si>
  <si>
    <t>CSAPAT</t>
  </si>
  <si>
    <t>1.meccs</t>
  </si>
  <si>
    <t>2.meccs</t>
  </si>
  <si>
    <t>3.meccs</t>
  </si>
  <si>
    <t>4.meccs</t>
  </si>
  <si>
    <t>5.mecs</t>
  </si>
  <si>
    <t>6.meccs</t>
  </si>
  <si>
    <t>7.meccs</t>
  </si>
  <si>
    <t>ÖSSZESEN</t>
  </si>
  <si>
    <t>20.</t>
  </si>
  <si>
    <t>21.</t>
  </si>
  <si>
    <t>22.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</si>
  <si>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</si>
  <si>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</si>
  <si>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</si>
  <si>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</si>
  <si>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</si>
  <si>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</si>
  <si>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</si>
  <si>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</si>
  <si>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</si>
  <si>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</si>
  <si>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</si>
  <si>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</si>
  <si>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</si>
  <si>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</si>
  <si>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</si>
  <si>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</si>
  <si>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</si>
  <si>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</si>
  <si>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Szf. Tóparti</t>
  </si>
  <si>
    <t>DÖNTŐ</t>
  </si>
  <si>
    <t>Szf. Vasvári</t>
  </si>
  <si>
    <t>Szent-Györgyi</t>
  </si>
  <si>
    <t>9-12.HELYÉRT</t>
  </si>
  <si>
    <t>III. Béla 1</t>
  </si>
  <si>
    <t>III. Béla 2</t>
  </si>
  <si>
    <t>KSZBSV 10</t>
  </si>
  <si>
    <t>A CSAPAT LEGJOBB JÁTÉKOSA</t>
  </si>
  <si>
    <t>Veszprém</t>
  </si>
  <si>
    <t>DOBÓERSENY</t>
  </si>
  <si>
    <t>PONTKIRÁLY</t>
  </si>
  <si>
    <t>Béla Dream Team</t>
  </si>
  <si>
    <t>Férfi</t>
  </si>
  <si>
    <t>"B" korcsoport</t>
  </si>
  <si>
    <t>III. Béla Gimnázium, Művészeti Szakközépiskola és Alapfokú Művészeti Iskola</t>
  </si>
  <si>
    <t>Középiskola</t>
  </si>
  <si>
    <t>8420 Zirc, Köztársaság út 9.</t>
  </si>
  <si>
    <t>3bela@bela-zirc.sulinet.hu</t>
  </si>
  <si>
    <t xml:space="preserve"> Nagy Tibor</t>
  </si>
  <si>
    <t>biosec@biosec.hu</t>
  </si>
  <si>
    <t>Vetési</t>
  </si>
  <si>
    <t>Vetési Albert Gimnázium</t>
  </si>
  <si>
    <t>8200 Veszprém, Kemecse u.1.</t>
  </si>
  <si>
    <t>igazgato@vetesi.hu</t>
  </si>
  <si>
    <t xml:space="preserve"> Szász Péter</t>
  </si>
  <si>
    <t>szaszipeti@freemail.hu</t>
  </si>
  <si>
    <t>Béla Boys 1</t>
  </si>
  <si>
    <t>Béla Boys 2</t>
  </si>
  <si>
    <t>Medgya "A"</t>
  </si>
  <si>
    <t>Medgyaszay István SZIGK</t>
  </si>
  <si>
    <t>8200 Veszprém, Tüzér utca 42.</t>
  </si>
  <si>
    <t>titkarsag@medgyaszay.sulinet.hu</t>
  </si>
  <si>
    <t xml:space="preserve"> Palotai Nándor</t>
  </si>
  <si>
    <t>palotainandor@gmail.com</t>
  </si>
  <si>
    <t>Medgya "B"</t>
  </si>
  <si>
    <t>8200 Veszprém, Tüzér u. 42.</t>
  </si>
  <si>
    <t xml:space="preserve"> Pinizsi Zoltán</t>
  </si>
  <si>
    <t>pinizsi.zoltan@keziakademia.hu</t>
  </si>
  <si>
    <t>Bánki 10E</t>
  </si>
  <si>
    <t>Ajkai Szakképző Iskola Bánki Donát Intézményegység</t>
  </si>
  <si>
    <t>8400 Ajka, Bródy u.2.</t>
  </si>
  <si>
    <t>vorosrobert@ajkaiszik.hu</t>
  </si>
  <si>
    <t xml:space="preserve"> Paksa Milán</t>
  </si>
  <si>
    <t>pakmil@gmail.com</t>
  </si>
  <si>
    <t>Türr I.</t>
  </si>
  <si>
    <t>Türr István Gimnázium és Kollégium</t>
  </si>
  <si>
    <t>8500 Pápa, Fő u. 10.</t>
  </si>
  <si>
    <t>igazgato@turrgimnazium.hu</t>
  </si>
  <si>
    <t xml:space="preserve"> Németh András</t>
  </si>
  <si>
    <t>nasikosar@freemail.hu</t>
  </si>
  <si>
    <t>FALLER</t>
  </si>
  <si>
    <t>Pápai Szakképzési Centrum Faller Jenő Szakképző Iskolája és Kolégiuma</t>
  </si>
  <si>
    <t>8100 Várpalota, Szent István u. 1.</t>
  </si>
  <si>
    <t>fallerj@vnet.hu</t>
  </si>
  <si>
    <t xml:space="preserve"> Matos Viktor</t>
  </si>
  <si>
    <t>matosvik@gmail.com</t>
  </si>
  <si>
    <t>Közgáz</t>
  </si>
  <si>
    <t>Pápai Gazdasági Szakképző Iskola és Kollégium</t>
  </si>
  <si>
    <t>8500 Pápa, Veszprémi út 45.</t>
  </si>
  <si>
    <t>info@papaiszakkepzo.hu</t>
  </si>
  <si>
    <t xml:space="preserve"> Léránt Gábor</t>
  </si>
  <si>
    <t>lerantgabor@gmail.com</t>
  </si>
  <si>
    <t>70/451-74-44</t>
  </si>
  <si>
    <t>Türr II.</t>
  </si>
  <si>
    <t>8500 Pápa, Fő u.10.</t>
  </si>
  <si>
    <t>Lóczy Thunder</t>
  </si>
  <si>
    <t>Lóczy Lajos</t>
  </si>
  <si>
    <t>8230 Balatonfüred, Ady Endre u. 40</t>
  </si>
  <si>
    <t>iskolatitkar@loczygimnazium.hu</t>
  </si>
  <si>
    <t xml:space="preserve"> Mozgai Péter</t>
  </si>
  <si>
    <t>peter.mozgai@yahoo.com</t>
  </si>
  <si>
    <t>Pápai Petőfi</t>
  </si>
  <si>
    <t>Pápai Patőfi Sándor Gimnázium</t>
  </si>
  <si>
    <t>8500 Pápa, Várkert út 6.</t>
  </si>
  <si>
    <t>petofi@mail.globonet.hu</t>
  </si>
  <si>
    <t xml:space="preserve"> Koncz János</t>
  </si>
  <si>
    <t>kiajani72@gmail.com</t>
  </si>
  <si>
    <t>Lovassy</t>
  </si>
  <si>
    <t>Lovassy László Gimnázium</t>
  </si>
  <si>
    <t>8200 Veszprém, Cserhát ltp. 11.</t>
  </si>
  <si>
    <t>old@mail.lovassy.hu</t>
  </si>
  <si>
    <t xml:space="preserve"> Bagi Péter</t>
  </si>
  <si>
    <t>bagipeti@gmail.com</t>
  </si>
  <si>
    <t>Padanyi</t>
  </si>
  <si>
    <t>Padányi Katolikus Iskola</t>
  </si>
  <si>
    <t>8200 Veszprém, Szeglethy u. 6.</t>
  </si>
  <si>
    <t>iskola@padanyi.sulinet.hu</t>
  </si>
  <si>
    <t xml:space="preserve"> Szabó András</t>
  </si>
  <si>
    <t>szanras@gmail.com</t>
  </si>
  <si>
    <t>Balatonalmàdi</t>
  </si>
  <si>
    <t>Balatonalmádi Magyar-Angol Tannyelvű Gimnázium</t>
  </si>
  <si>
    <t>8220 Balatonalmádi, Rákóczi Ferenc utca 39.</t>
  </si>
  <si>
    <t>balmadigimi@gmail.com</t>
  </si>
  <si>
    <t xml:space="preserve"> Soós Nagy Kornél</t>
  </si>
  <si>
    <t>kokosoosi@gmail.com</t>
  </si>
  <si>
    <t>Öveges</t>
  </si>
  <si>
    <t>Balatonfűzfő</t>
  </si>
  <si>
    <t>8184 Balatonfűzfő, Gagarin u. 27.</t>
  </si>
  <si>
    <t>titkarsag@oveges-szi.hu</t>
  </si>
  <si>
    <t>17 csapat tovább 2</t>
  </si>
  <si>
    <t>AJKA SPORTCSARNOK(SPORT U.2) 2015.NOVEMBER 23.</t>
  </si>
  <si>
    <t>A  csoport</t>
  </si>
  <si>
    <t>B csoport</t>
  </si>
  <si>
    <t>C csoport</t>
  </si>
  <si>
    <t>D csoport</t>
  </si>
  <si>
    <t>Türr 1.</t>
  </si>
  <si>
    <t>FIÚK</t>
  </si>
  <si>
    <t>Csoportok beosztása</t>
  </si>
  <si>
    <t>I.PÁLYA</t>
  </si>
  <si>
    <t>II.PÁLYA</t>
  </si>
  <si>
    <t>A</t>
  </si>
  <si>
    <t>B</t>
  </si>
  <si>
    <t>C</t>
  </si>
  <si>
    <t>Ellenőr:</t>
  </si>
  <si>
    <t>Prieger Mihály</t>
  </si>
  <si>
    <t>Németh László</t>
  </si>
  <si>
    <t>A1-A4</t>
  </si>
  <si>
    <t>Rácz</t>
  </si>
  <si>
    <t>D1-D4</t>
  </si>
  <si>
    <t>Sebesi</t>
  </si>
  <si>
    <t>B1-B4</t>
  </si>
  <si>
    <t>C2-C5</t>
  </si>
  <si>
    <t>A2-A3</t>
  </si>
  <si>
    <t>Oláh</t>
  </si>
  <si>
    <t>D2-D3</t>
  </si>
  <si>
    <t>Mosonyi</t>
  </si>
  <si>
    <t>B2-B3</t>
  </si>
  <si>
    <t>C3-C4</t>
  </si>
  <si>
    <t>A3-A1</t>
  </si>
  <si>
    <t>D3-D1</t>
  </si>
  <si>
    <t>B3-B1</t>
  </si>
  <si>
    <t>C5-C1</t>
  </si>
  <si>
    <t>A2-A4</t>
  </si>
  <si>
    <t>D2-D4</t>
  </si>
  <si>
    <t>B2-B4</t>
  </si>
  <si>
    <t>C2-C3</t>
  </si>
  <si>
    <t>A1-A2</t>
  </si>
  <si>
    <t>D1-D2</t>
  </si>
  <si>
    <t>B1-B2</t>
  </si>
  <si>
    <t>C1-C4</t>
  </si>
  <si>
    <t>A4-A3</t>
  </si>
  <si>
    <t>D4-D3</t>
  </si>
  <si>
    <t>B4-B3</t>
  </si>
  <si>
    <t>C5-C3</t>
  </si>
  <si>
    <t>C2-C4</t>
  </si>
  <si>
    <t>C3-C1</t>
  </si>
  <si>
    <t>C4-C5</t>
  </si>
  <si>
    <t>C1-C2</t>
  </si>
  <si>
    <t>A1.HELY-B2.HELY</t>
  </si>
  <si>
    <t>Rácz-Oláh</t>
  </si>
  <si>
    <t>C1.HELY-D2.HELY</t>
  </si>
  <si>
    <t>Sebesi-Mosonyi</t>
  </si>
  <si>
    <t>B1.HELY-A2.HELY</t>
  </si>
  <si>
    <t>D1 HELY-C2. HELY</t>
  </si>
  <si>
    <t>16-17. GYŐZTESEI</t>
  </si>
  <si>
    <t>Sebesi-Rácz</t>
  </si>
  <si>
    <t>3.HELYÉRT</t>
  </si>
  <si>
    <t>Mosonyi-Oláh</t>
  </si>
  <si>
    <t>EREDMÉNYHÍRDETÉS</t>
  </si>
  <si>
    <t>BÉLA DREAM TEAM</t>
  </si>
  <si>
    <t>VETÉSI</t>
  </si>
  <si>
    <t>PÁPA PETŐFI</t>
  </si>
  <si>
    <t>BÉLA BOYS 1</t>
  </si>
  <si>
    <t>MEDGYA "A"</t>
  </si>
  <si>
    <t>TÜRR 2</t>
  </si>
  <si>
    <t>LOVASSY</t>
  </si>
  <si>
    <t>BÉLA BOYS 2</t>
  </si>
  <si>
    <t>BÁNKI 10.E</t>
  </si>
  <si>
    <t>KÖZGÁZ</t>
  </si>
  <si>
    <t>ÖVEGES</t>
  </si>
  <si>
    <t>ALL -STARS CSAPAT</t>
  </si>
  <si>
    <t>Béla Girls</t>
  </si>
  <si>
    <t>Nő</t>
  </si>
  <si>
    <t>Fallercsajok</t>
  </si>
  <si>
    <t>Faller Jenő SZKI és kollégium</t>
  </si>
  <si>
    <t>8100 Várpalota, Szent István út 1.</t>
  </si>
  <si>
    <t xml:space="preserve"> Kertész Zsolt</t>
  </si>
  <si>
    <t>keketeam72@gmail.com</t>
  </si>
  <si>
    <t>Ajkai Bródy Imre Gimnnázium és AMI.</t>
  </si>
  <si>
    <t>8400 Ajka, Bródy Imre u.4.</t>
  </si>
  <si>
    <t>aszpalkovics@freemail.hu</t>
  </si>
  <si>
    <t xml:space="preserve"> Liska Bálint</t>
  </si>
  <si>
    <t>70/3619138</t>
  </si>
  <si>
    <t>IVOF-BALL</t>
  </si>
  <si>
    <t>Ajkai Bródy Imre Gimnázium és AMI.</t>
  </si>
  <si>
    <t>aszpalkovic@freemail.hu</t>
  </si>
  <si>
    <t>iskola.padanyi@sulinet.hu</t>
  </si>
  <si>
    <t>Komárom</t>
  </si>
  <si>
    <t>7 csapat tovább 4</t>
  </si>
  <si>
    <t>A csoport</t>
  </si>
  <si>
    <t>IVOF-Ball</t>
  </si>
  <si>
    <t>A1HELY-B2.HELY</t>
  </si>
  <si>
    <t>B1HELY-A2.HELY</t>
  </si>
  <si>
    <t>Döntő</t>
  </si>
  <si>
    <t>Mosonyi:Oláh</t>
  </si>
  <si>
    <t>Eredményhírdetés</t>
  </si>
  <si>
    <t>BÉLA GIRLS</t>
  </si>
  <si>
    <t>FALLERCSAJOK</t>
  </si>
  <si>
    <t>JÁVORKA NÉNIK</t>
  </si>
  <si>
    <t>MIRTIL SZATMÁRI</t>
  </si>
  <si>
    <t>KITTI VAJDA</t>
  </si>
  <si>
    <t>CSINCSI KITTI</t>
  </si>
  <si>
    <t>STANKA CSENGE</t>
  </si>
  <si>
    <t>SZABÓ BLANKA</t>
  </si>
  <si>
    <t>HORVÁTH BERNADETT</t>
  </si>
  <si>
    <t>ILLÉS NOÉMI</t>
  </si>
  <si>
    <t>NYŐGÉR REBEKA</t>
  </si>
  <si>
    <t>HORVÁTH PETRA</t>
  </si>
  <si>
    <t>KOVÁCS NIKOLETT</t>
  </si>
  <si>
    <t>SZABÓ AMANDA</t>
  </si>
  <si>
    <t>TÜRR 1</t>
  </si>
  <si>
    <t>LÓCZY THUNDER</t>
  </si>
  <si>
    <t>BALATONALMÁDI</t>
  </si>
  <si>
    <t>Fonyódi Ádám</t>
  </si>
  <si>
    <t>Gyurkó János</t>
  </si>
  <si>
    <t>Helt Márk</t>
  </si>
  <si>
    <t>Kovács Lukács</t>
  </si>
  <si>
    <t xml:space="preserve">Béla Team Dream </t>
  </si>
  <si>
    <t>Babai Máté</t>
  </si>
  <si>
    <t>Császár Csaba</t>
  </si>
  <si>
    <t>Kasza Krisztián</t>
  </si>
  <si>
    <t>Tóth Barnabás</t>
  </si>
  <si>
    <t>Máté Ambrus</t>
  </si>
  <si>
    <t>Radován Gábor</t>
  </si>
  <si>
    <t>Szűcs Bence</t>
  </si>
  <si>
    <t>Ványik Dániel</t>
  </si>
  <si>
    <t>Bánki 10.E</t>
  </si>
  <si>
    <t>Jáki Péter</t>
  </si>
  <si>
    <t>Kemény Gyula Olivér</t>
  </si>
  <si>
    <t>Nagy Marcell</t>
  </si>
  <si>
    <t>Tujder Tamás</t>
  </si>
  <si>
    <t>Dalmai Donát</t>
  </si>
  <si>
    <t>Pető Marcell</t>
  </si>
  <si>
    <t>Pölöskei Kristóf</t>
  </si>
  <si>
    <t>Fojtyik Dániel</t>
  </si>
  <si>
    <t>Nagy Attila Zsolt</t>
  </si>
  <si>
    <t>Török Péter</t>
  </si>
  <si>
    <t>Bódi György</t>
  </si>
  <si>
    <t>Kristóf Mátyás</t>
  </si>
  <si>
    <t>Naményi Márk</t>
  </si>
  <si>
    <t>Varga Barnabás</t>
  </si>
  <si>
    <t>György Máté</t>
  </si>
  <si>
    <t>Kárpáti Krisztofer</t>
  </si>
  <si>
    <t xml:space="preserve">Konta Balázs </t>
  </si>
  <si>
    <t>Faller</t>
  </si>
  <si>
    <t>Csáfori Gergő</t>
  </si>
  <si>
    <t xml:space="preserve">Vörös Bendegúz Bence </t>
  </si>
  <si>
    <t>Szűcs Péter</t>
  </si>
  <si>
    <t>Göcsei Gergő</t>
  </si>
  <si>
    <t>Pánczer Ádám</t>
  </si>
  <si>
    <t>Horák Áron</t>
  </si>
  <si>
    <t>Kertész Dániel</t>
  </si>
  <si>
    <t>Komenda Bence</t>
  </si>
  <si>
    <t>Kövecses Csobán</t>
  </si>
  <si>
    <t>Nikola Primorac</t>
  </si>
  <si>
    <t>Königsberger Dávid</t>
  </si>
  <si>
    <t>MEDGYA "B"</t>
  </si>
  <si>
    <t>Domján Ádám</t>
  </si>
  <si>
    <t>Hegyi Péter</t>
  </si>
  <si>
    <t>Schweighoffer Péter</t>
  </si>
  <si>
    <t>Szokodi Tamás</t>
  </si>
  <si>
    <t>Márkó Róbert</t>
  </si>
  <si>
    <t>Takács Balázs</t>
  </si>
  <si>
    <t>Jean Dupout</t>
  </si>
  <si>
    <t>Salamon Zalán</t>
  </si>
  <si>
    <t>48.</t>
  </si>
  <si>
    <t>49.</t>
  </si>
  <si>
    <t>50.</t>
  </si>
  <si>
    <t>51.</t>
  </si>
  <si>
    <t>52.</t>
  </si>
  <si>
    <t>53.</t>
  </si>
  <si>
    <t>54.</t>
  </si>
  <si>
    <t>Présing Áron</t>
  </si>
  <si>
    <t>Présing Bence</t>
  </si>
  <si>
    <t>Kálló Nándor</t>
  </si>
  <si>
    <t>Pintér László</t>
  </si>
  <si>
    <t>Nagy Soós Bendegúz</t>
  </si>
  <si>
    <t>Pápa</t>
  </si>
  <si>
    <t>Pápa Petőfi</t>
  </si>
  <si>
    <t>Türr 2</t>
  </si>
  <si>
    <t>Türr 1</t>
  </si>
  <si>
    <t>Bánki 10. E</t>
  </si>
  <si>
    <t xml:space="preserve">III.Béla Gimnázum </t>
  </si>
  <si>
    <t>Zirc</t>
  </si>
  <si>
    <t>Ajka</t>
  </si>
  <si>
    <t>Béla Boys 2.</t>
  </si>
  <si>
    <t xml:space="preserve">Bánki Donát Szki </t>
  </si>
  <si>
    <t>Öveges József Szki</t>
  </si>
  <si>
    <t xml:space="preserve">Faller </t>
  </si>
  <si>
    <t>Faller József Szki</t>
  </si>
  <si>
    <t>Várpalota</t>
  </si>
  <si>
    <t>Medgyasszay Szki</t>
  </si>
  <si>
    <t>Szőke Hiláriusz Zoltán</t>
  </si>
  <si>
    <t>Pápa, Petőfi</t>
  </si>
  <si>
    <t>Darvas Csenge</t>
  </si>
  <si>
    <t>Kanik Alexandra</t>
  </si>
  <si>
    <t>Somlai Letícia</t>
  </si>
  <si>
    <t>Szarka Fanni</t>
  </si>
  <si>
    <t>Simon Ivett</t>
  </si>
  <si>
    <t>Szente Orsolya</t>
  </si>
  <si>
    <t>Kéri Vanessza</t>
  </si>
  <si>
    <t>Sárközi Kata</t>
  </si>
  <si>
    <t>Jagicza Dianna</t>
  </si>
  <si>
    <t>Olah Marianna</t>
  </si>
  <si>
    <t>Németh Zsanett</t>
  </si>
  <si>
    <t>Jávorka nénik</t>
  </si>
  <si>
    <t>Jagicza Diána</t>
  </si>
  <si>
    <t>Jávorka Nénik</t>
  </si>
  <si>
    <t>Padányi Katolikus Gyakorlóiskola</t>
  </si>
  <si>
    <t>Back Enikő</t>
  </si>
  <si>
    <t>Ajkai Bródy Imre Gimnázium</t>
  </si>
  <si>
    <t>Jávorka Sándor SZKI</t>
  </si>
  <si>
    <t>Tata</t>
  </si>
  <si>
    <t>Szabó Blanka</t>
  </si>
  <si>
    <t>III.Béla Gimnázium</t>
  </si>
  <si>
    <t>Csincsi Kitt</t>
  </si>
  <si>
    <t>Faller Jenő SZKI</t>
  </si>
  <si>
    <t>Szabó Amanda</t>
  </si>
  <si>
    <t>22 pont</t>
  </si>
  <si>
    <t>37 pont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</si>
</sst>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Calibri"/>
      <family val="2"/>
    </font>
    <font>
      <i/>
      <sz val="11"/>
      <color indexed="12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6"/>
      <color indexed="10"/>
      <name val="Calibri"/>
      <family val="2"/>
    </font>
    <font>
      <b/>
      <sz val="14"/>
      <color indexed="10"/>
      <name val="Calibri"/>
      <family val="2"/>
    </font>
    <font>
      <sz val="11"/>
      <color indexed="10"/>
      <name val="Calibri"/>
      <family val="2"/>
    </font>
    <font>
      <i/>
      <sz val="11"/>
      <color indexed="10"/>
      <name val="Calibri"/>
      <family val="2"/>
    </font>
    <font>
      <b/>
      <sz val="18"/>
      <color indexed="18"/>
      <name val="Calibri"/>
      <family val="2"/>
    </font>
    <font>
      <b/>
      <sz val="18"/>
      <color indexed="10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b/>
      <sz val="11"/>
      <name val="Calibri"/>
      <family val="2"/>
    </font>
    <font>
      <b/>
      <sz val="9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/>
      <top style="thick"/>
      <bottom style="double"/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 style="medium">
        <color indexed="10"/>
      </right>
      <top style="medium">
        <color indexed="10"/>
      </top>
      <bottom/>
    </border>
    <border>
      <left/>
      <right style="medium">
        <color indexed="10"/>
      </right>
      <top/>
      <bottom/>
    </border>
    <border>
      <left/>
      <right/>
      <top style="medium"/>
      <bottom/>
    </border>
    <border>
      <left/>
      <right style="medium">
        <color indexed="10"/>
      </right>
      <top/>
      <bottom style="medium">
        <color indexed="10"/>
      </bottom>
    </border>
    <border>
      <left/>
      <right/>
      <top/>
      <bottom style="medium">
        <color indexed="10"/>
      </bottom>
    </border>
    <border>
      <left/>
      <right/>
      <top/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/>
      <right/>
      <top style="medium">
        <color indexed="10"/>
      </top>
      <bottom/>
    </border>
    <border>
      <left style="thick"/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medium"/>
      <right/>
      <top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medium"/>
      <right style="thin"/>
      <top style="thin"/>
      <bottom style="thin"/>
    </border>
    <border>
      <left style="thick"/>
      <right style="double"/>
      <top style="thin"/>
      <bottom style="thin"/>
    </border>
    <border>
      <left style="thick">
        <color indexed="10"/>
      </left>
      <right/>
      <top/>
      <bottom/>
    </border>
    <border>
      <left style="thin">
        <color indexed="10"/>
      </left>
      <right style="thick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ck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ck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/>
      <right/>
      <top style="thick"/>
      <bottom style="double"/>
    </border>
    <border>
      <left>
        <color indexed="63"/>
      </left>
      <right style="thick"/>
      <top style="thick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ck"/>
      <bottom style="double"/>
    </border>
    <border>
      <left>
        <color indexed="63"/>
      </left>
      <right style="thin"/>
      <top style="thick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medium"/>
      <top style="thin"/>
      <bottom style="thin"/>
    </border>
    <border>
      <left style="thick"/>
      <right style="double"/>
      <top style="thin"/>
      <bottom>
        <color indexed="63"/>
      </bottom>
    </border>
    <border>
      <left style="thick"/>
      <right style="double"/>
      <top>
        <color indexed="63"/>
      </top>
      <bottom style="thin"/>
    </border>
    <border>
      <left style="thin"/>
      <right style="medium"/>
      <top style="double"/>
      <bottom style="thin"/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ck"/>
      <right style="double"/>
      <top style="double"/>
      <bottom style="thin"/>
    </border>
    <border>
      <left style="thin">
        <color indexed="10"/>
      </left>
      <right style="thick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ck">
        <color indexed="10"/>
      </right>
      <top>
        <color indexed="63"/>
      </top>
      <bottom style="thin">
        <color indexed="10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double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>
        <color indexed="10"/>
      </left>
      <right style="thick">
        <color indexed="10"/>
      </right>
      <top>
        <color indexed="63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7" borderId="1" applyNumberFormat="0" applyAlignment="0" applyProtection="0"/>
    <xf numFmtId="0" fontId="2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17" borderId="7" applyNumberFormat="0" applyFont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39" fillId="4" borderId="0" applyNumberFormat="0" applyBorder="0" applyAlignment="0" applyProtection="0"/>
    <xf numFmtId="0" fontId="40" fillId="22" borderId="8" applyNumberFormat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" borderId="0" applyNumberFormat="0" applyBorder="0" applyAlignment="0" applyProtection="0"/>
    <xf numFmtId="0" fontId="44" fillId="23" borderId="0" applyNumberFormat="0" applyBorder="0" applyAlignment="0" applyProtection="0"/>
    <xf numFmtId="0" fontId="45" fillId="22" borderId="1" applyNumberFormat="0" applyAlignment="0" applyProtection="0"/>
    <xf numFmtId="9" fontId="0" fillId="0" borderId="0" applyFont="0" applyFill="0" applyBorder="0" applyAlignment="0" applyProtection="0"/>
  </cellStyleXfs>
  <cellXfs count="3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21" borderId="10" xfId="0" applyFont="1" applyFill="1" applyBorder="1" applyAlignment="1">
      <alignment horizontal="center"/>
    </xf>
    <xf numFmtId="0" fontId="0" fillId="22" borderId="11" xfId="0" applyFill="1" applyBorder="1" applyAlignment="1">
      <alignment horizontal="center"/>
    </xf>
    <xf numFmtId="0" fontId="0" fillId="22" borderId="12" xfId="0" applyFill="1" applyBorder="1" applyAlignment="1">
      <alignment horizontal="center"/>
    </xf>
    <xf numFmtId="0" fontId="8" fillId="22" borderId="13" xfId="0" applyFont="1" applyFill="1" applyBorder="1" applyAlignment="1">
      <alignment/>
    </xf>
    <xf numFmtId="0" fontId="13" fillId="24" borderId="10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4" fillId="25" borderId="0" xfId="0" applyFont="1" applyFill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9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19" fillId="0" borderId="0" xfId="0" applyFont="1" applyAlignment="1">
      <alignment horizontal="center"/>
    </xf>
    <xf numFmtId="0" fontId="2" fillId="20" borderId="10" xfId="0" applyFont="1" applyFill="1" applyBorder="1" applyAlignment="1">
      <alignment horizontal="center"/>
    </xf>
    <xf numFmtId="0" fontId="23" fillId="26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3" xfId="0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14" xfId="0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9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14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Alignment="1">
      <alignment horizontal="left"/>
    </xf>
    <xf numFmtId="0" fontId="5" fillId="0" borderId="23" xfId="0" applyFont="1" applyBorder="1" applyAlignment="1">
      <alignment/>
    </xf>
    <xf numFmtId="0" fontId="25" fillId="0" borderId="0" xfId="0" applyFont="1" applyAlignment="1">
      <alignment/>
    </xf>
    <xf numFmtId="0" fontId="14" fillId="0" borderId="15" xfId="0" applyFont="1" applyBorder="1" applyAlignment="1">
      <alignment horizontal="center"/>
    </xf>
    <xf numFmtId="0" fontId="5" fillId="0" borderId="32" xfId="0" applyFont="1" applyBorder="1" applyAlignment="1">
      <alignment/>
    </xf>
    <xf numFmtId="0" fontId="14" fillId="0" borderId="0" xfId="0" applyFont="1" applyAlignment="1">
      <alignment horizontal="center"/>
    </xf>
    <xf numFmtId="0" fontId="26" fillId="0" borderId="33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0" fillId="27" borderId="0" xfId="0" applyFill="1" applyAlignment="1">
      <alignment/>
    </xf>
    <xf numFmtId="0" fontId="0" fillId="0" borderId="0" xfId="0" applyAlignment="1">
      <alignment/>
    </xf>
    <xf numFmtId="0" fontId="0" fillId="27" borderId="0" xfId="0" applyFill="1" applyAlignment="1">
      <alignment horizontal="center"/>
    </xf>
    <xf numFmtId="0" fontId="13" fillId="20" borderId="10" xfId="0" applyFont="1" applyFill="1" applyBorder="1" applyAlignment="1">
      <alignment horizontal="center"/>
    </xf>
    <xf numFmtId="0" fontId="5" fillId="27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11" borderId="0" xfId="0" applyFill="1" applyAlignment="1">
      <alignment/>
    </xf>
    <xf numFmtId="0" fontId="0" fillId="28" borderId="0" xfId="0" applyFill="1" applyAlignment="1">
      <alignment/>
    </xf>
    <xf numFmtId="0" fontId="0" fillId="15" borderId="0" xfId="0" applyFill="1" applyAlignment="1">
      <alignment/>
    </xf>
    <xf numFmtId="0" fontId="0" fillId="19" borderId="0" xfId="0" applyFill="1" applyAlignment="1">
      <alignment/>
    </xf>
    <xf numFmtId="0" fontId="0" fillId="29" borderId="0" xfId="0" applyFill="1" applyAlignment="1">
      <alignment/>
    </xf>
    <xf numFmtId="0" fontId="0" fillId="30" borderId="0" xfId="0" applyFill="1" applyAlignment="1">
      <alignment/>
    </xf>
    <xf numFmtId="0" fontId="0" fillId="31" borderId="0" xfId="0" applyFill="1" applyAlignment="1">
      <alignment/>
    </xf>
    <xf numFmtId="0" fontId="0" fillId="9" borderId="0" xfId="0" applyFill="1" applyAlignment="1">
      <alignment/>
    </xf>
    <xf numFmtId="0" fontId="0" fillId="0" borderId="0" xfId="0" applyFill="1" applyAlignment="1">
      <alignment/>
    </xf>
    <xf numFmtId="20" fontId="0" fillId="0" borderId="0" xfId="0" applyNumberFormat="1" applyAlignment="1">
      <alignment/>
    </xf>
    <xf numFmtId="20" fontId="0" fillId="27" borderId="0" xfId="0" applyNumberFormat="1" applyFill="1" applyAlignment="1">
      <alignment/>
    </xf>
    <xf numFmtId="20" fontId="0" fillId="0" borderId="0" xfId="0" applyNumberFormat="1" applyFill="1" applyAlignment="1">
      <alignment/>
    </xf>
    <xf numFmtId="0" fontId="13" fillId="20" borderId="10" xfId="0" applyFont="1" applyFill="1" applyBorder="1" applyAlignment="1">
      <alignment horizontal="center"/>
    </xf>
    <xf numFmtId="0" fontId="5" fillId="27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4" fillId="0" borderId="0" xfId="0" applyFont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5" fillId="0" borderId="23" xfId="0" applyFont="1" applyBorder="1" applyAlignment="1">
      <alignment/>
    </xf>
    <xf numFmtId="0" fontId="14" fillId="0" borderId="0" xfId="0" applyFont="1" applyAlignment="1">
      <alignment horizontal="center"/>
    </xf>
    <xf numFmtId="0" fontId="8" fillId="0" borderId="22" xfId="0" applyFont="1" applyBorder="1" applyAlignment="1">
      <alignment horizontal="center"/>
    </xf>
    <xf numFmtId="0" fontId="5" fillId="0" borderId="32" xfId="0" applyFont="1" applyBorder="1" applyAlignment="1">
      <alignment/>
    </xf>
    <xf numFmtId="0" fontId="14" fillId="0" borderId="33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31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20" fontId="0" fillId="9" borderId="0" xfId="0" applyNumberFormat="1" applyFill="1" applyAlignment="1">
      <alignment/>
    </xf>
    <xf numFmtId="20" fontId="0" fillId="13" borderId="0" xfId="0" applyNumberFormat="1" applyFill="1" applyAlignment="1">
      <alignment/>
    </xf>
    <xf numFmtId="0" fontId="23" fillId="16" borderId="35" xfId="0" applyFont="1" applyFill="1" applyBorder="1" applyAlignment="1">
      <alignment horizontal="center" vertical="center"/>
    </xf>
    <xf numFmtId="0" fontId="0" fillId="13" borderId="0" xfId="0" applyFill="1" applyAlignment="1">
      <alignment/>
    </xf>
    <xf numFmtId="0" fontId="0" fillId="0" borderId="0" xfId="0" applyFill="1" applyBorder="1" applyAlignment="1">
      <alignment horizontal="left"/>
    </xf>
    <xf numFmtId="0" fontId="23" fillId="16" borderId="36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Alignment="1">
      <alignment/>
    </xf>
    <xf numFmtId="0" fontId="46" fillId="0" borderId="0" xfId="0" applyFont="1" applyBorder="1" applyAlignment="1">
      <alignment horizontal="left" vertical="center"/>
    </xf>
    <xf numFmtId="0" fontId="46" fillId="0" borderId="0" xfId="0" applyFont="1" applyAlignment="1">
      <alignment/>
    </xf>
    <xf numFmtId="0" fontId="46" fillId="0" borderId="0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33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5" fillId="0" borderId="0" xfId="0" applyFont="1" applyAlignment="1">
      <alignment/>
    </xf>
    <xf numFmtId="0" fontId="26" fillId="0" borderId="0" xfId="0" applyFont="1" applyAlignment="1">
      <alignment horizontal="center"/>
    </xf>
    <xf numFmtId="0" fontId="21" fillId="0" borderId="37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/>
    </xf>
    <xf numFmtId="0" fontId="1" fillId="0" borderId="40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0" fillId="0" borderId="39" xfId="0" applyBorder="1" applyAlignment="1">
      <alignment horizontal="center" vertical="center"/>
    </xf>
    <xf numFmtId="0" fontId="12" fillId="32" borderId="42" xfId="0" applyFont="1" applyFill="1" applyBorder="1" applyAlignment="1">
      <alignment horizontal="center"/>
    </xf>
    <xf numFmtId="0" fontId="12" fillId="32" borderId="43" xfId="0" applyFont="1" applyFill="1" applyBorder="1" applyAlignment="1">
      <alignment horizontal="center"/>
    </xf>
    <xf numFmtId="0" fontId="2" fillId="23" borderId="44" xfId="0" applyFont="1" applyFill="1" applyBorder="1" applyAlignment="1">
      <alignment horizontal="center" vertical="center"/>
    </xf>
    <xf numFmtId="0" fontId="2" fillId="23" borderId="45" xfId="0" applyFont="1" applyFill="1" applyBorder="1" applyAlignment="1">
      <alignment horizontal="center" vertical="center"/>
    </xf>
    <xf numFmtId="0" fontId="2" fillId="23" borderId="46" xfId="0" applyFont="1" applyFill="1" applyBorder="1" applyAlignment="1">
      <alignment horizontal="center" vertical="center"/>
    </xf>
    <xf numFmtId="0" fontId="2" fillId="23" borderId="47" xfId="0" applyFont="1" applyFill="1" applyBorder="1" applyAlignment="1">
      <alignment horizontal="center" vertical="center"/>
    </xf>
    <xf numFmtId="0" fontId="20" fillId="0" borderId="37" xfId="0" applyFont="1" applyBorder="1" applyAlignment="1">
      <alignment horizontal="center"/>
    </xf>
    <xf numFmtId="0" fontId="2" fillId="32" borderId="48" xfId="0" applyFont="1" applyFill="1" applyBorder="1" applyAlignment="1">
      <alignment horizontal="center" vertical="center"/>
    </xf>
    <xf numFmtId="0" fontId="2" fillId="32" borderId="49" xfId="0" applyFont="1" applyFill="1" applyBorder="1" applyAlignment="1">
      <alignment horizontal="center" vertical="center"/>
    </xf>
    <xf numFmtId="0" fontId="2" fillId="32" borderId="46" xfId="0" applyFont="1" applyFill="1" applyBorder="1" applyAlignment="1">
      <alignment horizontal="center" vertical="center"/>
    </xf>
    <xf numFmtId="0" fontId="2" fillId="32" borderId="47" xfId="0" applyFont="1" applyFill="1" applyBorder="1" applyAlignment="1">
      <alignment horizontal="center" vertical="center"/>
    </xf>
    <xf numFmtId="0" fontId="2" fillId="32" borderId="44" xfId="0" applyFont="1" applyFill="1" applyBorder="1" applyAlignment="1">
      <alignment horizontal="center" vertical="center"/>
    </xf>
    <xf numFmtId="0" fontId="2" fillId="32" borderId="45" xfId="0" applyFont="1" applyFill="1" applyBorder="1" applyAlignment="1">
      <alignment horizontal="center" vertical="center"/>
    </xf>
    <xf numFmtId="0" fontId="12" fillId="32" borderId="50" xfId="0" applyFont="1" applyFill="1" applyBorder="1" applyAlignment="1">
      <alignment horizontal="center"/>
    </xf>
    <xf numFmtId="0" fontId="12" fillId="32" borderId="51" xfId="0" applyFont="1" applyFill="1" applyBorder="1" applyAlignment="1">
      <alignment horizontal="center"/>
    </xf>
    <xf numFmtId="0" fontId="2" fillId="32" borderId="52" xfId="0" applyFont="1" applyFill="1" applyBorder="1" applyAlignment="1">
      <alignment horizontal="center" vertical="center"/>
    </xf>
    <xf numFmtId="0" fontId="2" fillId="32" borderId="53" xfId="0" applyFont="1" applyFill="1" applyBorder="1" applyAlignment="1">
      <alignment horizontal="center" vertical="center"/>
    </xf>
    <xf numFmtId="0" fontId="10" fillId="32" borderId="54" xfId="0" applyFont="1" applyFill="1" applyBorder="1" applyAlignment="1">
      <alignment horizontal="left" vertical="center"/>
    </xf>
    <xf numFmtId="0" fontId="10" fillId="32" borderId="55" xfId="0" applyFont="1" applyFill="1" applyBorder="1" applyAlignment="1">
      <alignment horizontal="left" vertical="center"/>
    </xf>
    <xf numFmtId="0" fontId="2" fillId="32" borderId="56" xfId="0" applyFont="1" applyFill="1" applyBorder="1" applyAlignment="1">
      <alignment horizontal="center" vertical="center"/>
    </xf>
    <xf numFmtId="0" fontId="2" fillId="32" borderId="57" xfId="0" applyFont="1" applyFill="1" applyBorder="1" applyAlignment="1">
      <alignment horizontal="center" vertical="center"/>
    </xf>
    <xf numFmtId="0" fontId="2" fillId="32" borderId="58" xfId="0" applyFont="1" applyFill="1" applyBorder="1" applyAlignment="1">
      <alignment horizontal="center" vertical="center"/>
    </xf>
    <xf numFmtId="0" fontId="2" fillId="32" borderId="35" xfId="0" applyFont="1" applyFill="1" applyBorder="1" applyAlignment="1">
      <alignment horizontal="center" vertical="center"/>
    </xf>
    <xf numFmtId="0" fontId="11" fillId="32" borderId="50" xfId="0" applyFont="1" applyFill="1" applyBorder="1" applyAlignment="1">
      <alignment horizontal="center"/>
    </xf>
    <xf numFmtId="0" fontId="3" fillId="23" borderId="50" xfId="0" applyFont="1" applyFill="1" applyBorder="1" applyAlignment="1">
      <alignment horizontal="center"/>
    </xf>
    <xf numFmtId="0" fontId="2" fillId="23" borderId="35" xfId="0" applyFont="1" applyFill="1" applyBorder="1" applyAlignment="1">
      <alignment horizontal="center" vertical="center"/>
    </xf>
    <xf numFmtId="0" fontId="2" fillId="23" borderId="53" xfId="0" applyFont="1" applyFill="1" applyBorder="1" applyAlignment="1">
      <alignment horizontal="center" vertical="center"/>
    </xf>
    <xf numFmtId="0" fontId="2" fillId="23" borderId="58" xfId="0" applyFont="1" applyFill="1" applyBorder="1" applyAlignment="1">
      <alignment horizontal="center" vertical="center"/>
    </xf>
    <xf numFmtId="0" fontId="2" fillId="23" borderId="56" xfId="0" applyFont="1" applyFill="1" applyBorder="1" applyAlignment="1">
      <alignment horizontal="center" vertical="center"/>
    </xf>
    <xf numFmtId="0" fontId="2" fillId="23" borderId="59" xfId="0" applyFont="1" applyFill="1" applyBorder="1" applyAlignment="1">
      <alignment horizontal="center" vertical="center"/>
    </xf>
    <xf numFmtId="0" fontId="2" fillId="23" borderId="48" xfId="0" applyFont="1" applyFill="1" applyBorder="1" applyAlignment="1">
      <alignment horizontal="center" vertical="center"/>
    </xf>
    <xf numFmtId="0" fontId="2" fillId="23" borderId="49" xfId="0" applyFont="1" applyFill="1" applyBorder="1" applyAlignment="1">
      <alignment horizontal="center" vertical="center"/>
    </xf>
    <xf numFmtId="0" fontId="2" fillId="16" borderId="35" xfId="0" applyFont="1" applyFill="1" applyBorder="1" applyAlignment="1">
      <alignment horizontal="center" vertical="center"/>
    </xf>
    <xf numFmtId="0" fontId="2" fillId="16" borderId="53" xfId="0" applyFont="1" applyFill="1" applyBorder="1" applyAlignment="1">
      <alignment horizontal="center" vertical="center"/>
    </xf>
    <xf numFmtId="0" fontId="3" fillId="23" borderId="42" xfId="0" applyFont="1" applyFill="1" applyBorder="1" applyAlignment="1">
      <alignment horizontal="center" wrapText="1"/>
    </xf>
    <xf numFmtId="0" fontId="3" fillId="23" borderId="51" xfId="0" applyFont="1" applyFill="1" applyBorder="1" applyAlignment="1">
      <alignment horizontal="center" wrapText="1"/>
    </xf>
    <xf numFmtId="0" fontId="4" fillId="23" borderId="50" xfId="0" applyFont="1" applyFill="1" applyBorder="1" applyAlignment="1">
      <alignment horizontal="center"/>
    </xf>
    <xf numFmtId="0" fontId="28" fillId="23" borderId="54" xfId="0" applyFont="1" applyFill="1" applyBorder="1" applyAlignment="1">
      <alignment horizontal="left" vertical="center"/>
    </xf>
    <xf numFmtId="0" fontId="28" fillId="23" borderId="55" xfId="0" applyFont="1" applyFill="1" applyBorder="1" applyAlignment="1">
      <alignment horizontal="left" vertical="center"/>
    </xf>
    <xf numFmtId="0" fontId="2" fillId="16" borderId="60" xfId="0" applyFont="1" applyFill="1" applyBorder="1" applyAlignment="1">
      <alignment horizontal="center" vertical="center"/>
    </xf>
    <xf numFmtId="0" fontId="2" fillId="16" borderId="56" xfId="0" applyFont="1" applyFill="1" applyBorder="1" applyAlignment="1">
      <alignment horizontal="center" vertical="center"/>
    </xf>
    <xf numFmtId="0" fontId="2" fillId="16" borderId="59" xfId="0" applyFont="1" applyFill="1" applyBorder="1" applyAlignment="1">
      <alignment horizontal="center" vertical="center"/>
    </xf>
    <xf numFmtId="0" fontId="2" fillId="23" borderId="52" xfId="0" applyFont="1" applyFill="1" applyBorder="1" applyAlignment="1">
      <alignment horizontal="center" vertical="center"/>
    </xf>
    <xf numFmtId="0" fontId="1" fillId="0" borderId="61" xfId="0" applyFont="1" applyBorder="1" applyAlignment="1">
      <alignment horizontal="left" vertical="center"/>
    </xf>
    <xf numFmtId="0" fontId="2" fillId="16" borderId="62" xfId="0" applyFont="1" applyFill="1" applyBorder="1" applyAlignment="1">
      <alignment horizontal="center" vertical="center"/>
    </xf>
    <xf numFmtId="0" fontId="2" fillId="16" borderId="63" xfId="0" applyFont="1" applyFill="1" applyBorder="1" applyAlignment="1">
      <alignment horizontal="center" vertical="center"/>
    </xf>
    <xf numFmtId="0" fontId="2" fillId="16" borderId="64" xfId="0" applyFont="1" applyFill="1" applyBorder="1" applyAlignment="1">
      <alignment horizontal="center" vertical="center"/>
    </xf>
    <xf numFmtId="0" fontId="2" fillId="16" borderId="65" xfId="0" applyFont="1" applyFill="1" applyBorder="1" applyAlignment="1">
      <alignment horizontal="center" vertical="center"/>
    </xf>
    <xf numFmtId="0" fontId="1" fillId="23" borderId="54" xfId="0" applyFont="1" applyFill="1" applyBorder="1" applyAlignment="1">
      <alignment horizontal="left" vertical="center"/>
    </xf>
    <xf numFmtId="0" fontId="1" fillId="23" borderId="55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3" fillId="0" borderId="4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69" xfId="0" applyFont="1" applyBorder="1" applyAlignment="1">
      <alignment horizontal="left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13" fillId="32" borderId="36" xfId="0" applyFont="1" applyFill="1" applyBorder="1" applyAlignment="1">
      <alignment horizontal="left" vertical="center"/>
    </xf>
    <xf numFmtId="0" fontId="13" fillId="32" borderId="70" xfId="0" applyFont="1" applyFill="1" applyBorder="1" applyAlignment="1">
      <alignment horizontal="left" vertical="center"/>
    </xf>
    <xf numFmtId="0" fontId="2" fillId="32" borderId="59" xfId="0" applyFont="1" applyFill="1" applyBorder="1" applyAlignment="1">
      <alignment horizontal="center" vertical="center"/>
    </xf>
    <xf numFmtId="0" fontId="13" fillId="32" borderId="54" xfId="0" applyFont="1" applyFill="1" applyBorder="1" applyAlignment="1">
      <alignment horizontal="left" vertical="center"/>
    </xf>
    <xf numFmtId="0" fontId="13" fillId="32" borderId="55" xfId="0" applyFont="1" applyFill="1" applyBorder="1" applyAlignment="1">
      <alignment horizontal="left" vertical="center"/>
    </xf>
    <xf numFmtId="0" fontId="9" fillId="0" borderId="71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32" borderId="74" xfId="0" applyFont="1" applyFill="1" applyBorder="1" applyAlignment="1">
      <alignment horizontal="center" vertical="center"/>
    </xf>
    <xf numFmtId="0" fontId="2" fillId="32" borderId="75" xfId="0" applyFont="1" applyFill="1" applyBorder="1" applyAlignment="1">
      <alignment horizontal="center" vertical="center"/>
    </xf>
    <xf numFmtId="0" fontId="27" fillId="10" borderId="42" xfId="0" applyFont="1" applyFill="1" applyBorder="1" applyAlignment="1">
      <alignment horizontal="center"/>
    </xf>
    <xf numFmtId="0" fontId="27" fillId="10" borderId="51" xfId="0" applyFont="1" applyFill="1" applyBorder="1" applyAlignment="1">
      <alignment horizontal="center"/>
    </xf>
    <xf numFmtId="0" fontId="2" fillId="10" borderId="52" xfId="0" applyFont="1" applyFill="1" applyBorder="1" applyAlignment="1">
      <alignment horizontal="center" vertical="center"/>
    </xf>
    <xf numFmtId="0" fontId="2" fillId="10" borderId="45" xfId="0" applyFont="1" applyFill="1" applyBorder="1" applyAlignment="1">
      <alignment horizontal="center" vertical="center"/>
    </xf>
    <xf numFmtId="0" fontId="2" fillId="10" borderId="57" xfId="0" applyFont="1" applyFill="1" applyBorder="1" applyAlignment="1">
      <alignment horizontal="center" vertical="center"/>
    </xf>
    <xf numFmtId="0" fontId="2" fillId="10" borderId="47" xfId="0" applyFont="1" applyFill="1" applyBorder="1" applyAlignment="1">
      <alignment horizontal="center" vertical="center"/>
    </xf>
    <xf numFmtId="0" fontId="23" fillId="10" borderId="76" xfId="0" applyFont="1" applyFill="1" applyBorder="1" applyAlignment="1">
      <alignment horizontal="left" vertical="center" wrapText="1"/>
    </xf>
    <xf numFmtId="0" fontId="23" fillId="10" borderId="55" xfId="0" applyFont="1" applyFill="1" applyBorder="1" applyAlignment="1">
      <alignment horizontal="left" vertical="center" wrapText="1"/>
    </xf>
    <xf numFmtId="0" fontId="2" fillId="10" borderId="58" xfId="0" applyFont="1" applyFill="1" applyBorder="1" applyAlignment="1">
      <alignment horizontal="center" vertical="center"/>
    </xf>
    <xf numFmtId="0" fontId="2" fillId="10" borderId="35" xfId="0" applyFont="1" applyFill="1" applyBorder="1" applyAlignment="1">
      <alignment horizontal="center" vertical="center"/>
    </xf>
    <xf numFmtId="0" fontId="2" fillId="10" borderId="56" xfId="0" applyFont="1" applyFill="1" applyBorder="1" applyAlignment="1">
      <alignment horizontal="center" vertical="center"/>
    </xf>
    <xf numFmtId="0" fontId="2" fillId="10" borderId="53" xfId="0" applyFont="1" applyFill="1" applyBorder="1" applyAlignment="1">
      <alignment horizontal="center" vertical="center"/>
    </xf>
    <xf numFmtId="0" fontId="30" fillId="10" borderId="42" xfId="0" applyFont="1" applyFill="1" applyBorder="1" applyAlignment="1">
      <alignment horizontal="center" wrapText="1"/>
    </xf>
    <xf numFmtId="0" fontId="30" fillId="10" borderId="51" xfId="0" applyFont="1" applyFill="1" applyBorder="1" applyAlignment="1">
      <alignment horizontal="center" wrapText="1"/>
    </xf>
    <xf numFmtId="0" fontId="27" fillId="10" borderId="50" xfId="0" applyFont="1" applyFill="1" applyBorder="1" applyAlignment="1">
      <alignment horizontal="center"/>
    </xf>
    <xf numFmtId="0" fontId="30" fillId="10" borderId="50" xfId="0" applyFont="1" applyFill="1" applyBorder="1" applyAlignment="1">
      <alignment horizontal="center"/>
    </xf>
    <xf numFmtId="0" fontId="23" fillId="10" borderId="36" xfId="0" applyFont="1" applyFill="1" applyBorder="1" applyAlignment="1">
      <alignment horizontal="left" vertical="center"/>
    </xf>
    <xf numFmtId="0" fontId="2" fillId="10" borderId="59" xfId="0" applyFont="1" applyFill="1" applyBorder="1" applyAlignment="1">
      <alignment horizontal="center" vertical="center"/>
    </xf>
    <xf numFmtId="0" fontId="1" fillId="10" borderId="36" xfId="0" applyFont="1" applyFill="1" applyBorder="1" applyAlignment="1">
      <alignment horizontal="left" vertical="center"/>
    </xf>
    <xf numFmtId="0" fontId="2" fillId="10" borderId="46" xfId="0" applyFont="1" applyFill="1" applyBorder="1" applyAlignment="1">
      <alignment horizontal="center" vertical="center"/>
    </xf>
    <xf numFmtId="0" fontId="3" fillId="0" borderId="61" xfId="0" applyFont="1" applyBorder="1" applyAlignment="1">
      <alignment horizontal="left" vertical="center"/>
    </xf>
    <xf numFmtId="0" fontId="23" fillId="16" borderId="58" xfId="0" applyFont="1" applyFill="1" applyBorder="1" applyAlignment="1">
      <alignment horizontal="center" vertical="center"/>
    </xf>
    <xf numFmtId="0" fontId="23" fillId="16" borderId="56" xfId="0" applyFont="1" applyFill="1" applyBorder="1" applyAlignment="1">
      <alignment horizontal="center" vertical="center"/>
    </xf>
    <xf numFmtId="0" fontId="23" fillId="16" borderId="53" xfId="0" applyFont="1" applyFill="1" applyBorder="1" applyAlignment="1">
      <alignment horizontal="center" vertical="center"/>
    </xf>
    <xf numFmtId="0" fontId="23" fillId="16" borderId="52" xfId="0" applyFont="1" applyFill="1" applyBorder="1" applyAlignment="1">
      <alignment horizontal="center" vertical="center"/>
    </xf>
    <xf numFmtId="0" fontId="23" fillId="16" borderId="45" xfId="0" applyFont="1" applyFill="1" applyBorder="1" applyAlignment="1">
      <alignment horizontal="center" vertical="center"/>
    </xf>
    <xf numFmtId="0" fontId="23" fillId="16" borderId="57" xfId="0" applyFont="1" applyFill="1" applyBorder="1" applyAlignment="1">
      <alignment horizontal="center" vertical="center"/>
    </xf>
    <xf numFmtId="0" fontId="23" fillId="16" borderId="47" xfId="0" applyFont="1" applyFill="1" applyBorder="1" applyAlignment="1">
      <alignment horizontal="center" vertical="center"/>
    </xf>
    <xf numFmtId="0" fontId="23" fillId="16" borderId="77" xfId="0" applyFont="1" applyFill="1" applyBorder="1" applyAlignment="1">
      <alignment horizontal="center" vertical="center"/>
    </xf>
    <xf numFmtId="0" fontId="23" fillId="16" borderId="75" xfId="0" applyFont="1" applyFill="1" applyBorder="1" applyAlignment="1">
      <alignment horizontal="center" vertical="center"/>
    </xf>
    <xf numFmtId="0" fontId="23" fillId="16" borderId="70" xfId="0" applyFont="1" applyFill="1" applyBorder="1" applyAlignment="1">
      <alignment horizontal="left" vertical="center"/>
    </xf>
    <xf numFmtId="0" fontId="2" fillId="30" borderId="60" xfId="0" applyFont="1" applyFill="1" applyBorder="1" applyAlignment="1">
      <alignment horizontal="center" vertical="center"/>
    </xf>
    <xf numFmtId="0" fontId="2" fillId="30" borderId="56" xfId="0" applyFont="1" applyFill="1" applyBorder="1" applyAlignment="1">
      <alignment horizontal="center" vertical="center"/>
    </xf>
    <xf numFmtId="0" fontId="2" fillId="30" borderId="59" xfId="0" applyFont="1" applyFill="1" applyBorder="1" applyAlignment="1">
      <alignment horizontal="center" vertical="center"/>
    </xf>
    <xf numFmtId="0" fontId="2" fillId="30" borderId="53" xfId="0" applyFont="1" applyFill="1" applyBorder="1" applyAlignment="1">
      <alignment horizontal="center" vertical="center"/>
    </xf>
    <xf numFmtId="0" fontId="27" fillId="16" borderId="50" xfId="0" applyFont="1" applyFill="1" applyBorder="1" applyAlignment="1">
      <alignment horizontal="center"/>
    </xf>
    <xf numFmtId="0" fontId="30" fillId="16" borderId="50" xfId="0" applyFont="1" applyFill="1" applyBorder="1" applyAlignment="1">
      <alignment horizontal="center"/>
    </xf>
    <xf numFmtId="0" fontId="27" fillId="16" borderId="42" xfId="0" applyFont="1" applyFill="1" applyBorder="1" applyAlignment="1">
      <alignment horizontal="center"/>
    </xf>
    <xf numFmtId="0" fontId="27" fillId="16" borderId="51" xfId="0" applyFont="1" applyFill="1" applyBorder="1" applyAlignment="1">
      <alignment horizontal="center"/>
    </xf>
    <xf numFmtId="0" fontId="27" fillId="16" borderId="43" xfId="0" applyFont="1" applyFill="1" applyBorder="1" applyAlignment="1">
      <alignment horizontal="center"/>
    </xf>
    <xf numFmtId="0" fontId="23" fillId="16" borderId="44" xfId="0" applyFont="1" applyFill="1" applyBorder="1" applyAlignment="1">
      <alignment horizontal="center" vertical="center"/>
    </xf>
    <xf numFmtId="0" fontId="23" fillId="16" borderId="74" xfId="0" applyFont="1" applyFill="1" applyBorder="1" applyAlignment="1">
      <alignment horizontal="center" vertical="center"/>
    </xf>
    <xf numFmtId="0" fontId="23" fillId="16" borderId="59" xfId="0" applyFont="1" applyFill="1" applyBorder="1" applyAlignment="1">
      <alignment horizontal="center" vertical="center"/>
    </xf>
    <xf numFmtId="0" fontId="23" fillId="30" borderId="35" xfId="0" applyFont="1" applyFill="1" applyBorder="1" applyAlignment="1">
      <alignment horizontal="center" vertical="center"/>
    </xf>
    <xf numFmtId="0" fontId="23" fillId="30" borderId="53" xfId="0" applyFont="1" applyFill="1" applyBorder="1" applyAlignment="1">
      <alignment horizontal="center" vertical="center"/>
    </xf>
    <xf numFmtId="0" fontId="29" fillId="16" borderId="36" xfId="0" applyFont="1" applyFill="1" applyBorder="1" applyAlignment="1">
      <alignment horizontal="left" vertical="center"/>
    </xf>
    <xf numFmtId="0" fontId="23" fillId="30" borderId="62" xfId="0" applyFont="1" applyFill="1" applyBorder="1" applyAlignment="1">
      <alignment horizontal="center" vertical="center"/>
    </xf>
    <xf numFmtId="0" fontId="23" fillId="30" borderId="78" xfId="0" applyFont="1" applyFill="1" applyBorder="1" applyAlignment="1">
      <alignment horizontal="center" vertical="center"/>
    </xf>
    <xf numFmtId="0" fontId="23" fillId="30" borderId="64" xfId="0" applyFont="1" applyFill="1" applyBorder="1" applyAlignment="1">
      <alignment horizontal="center" vertical="center"/>
    </xf>
    <xf numFmtId="0" fontId="23" fillId="30" borderId="79" xfId="0" applyFont="1" applyFill="1" applyBorder="1" applyAlignment="1">
      <alignment horizontal="center" vertical="center"/>
    </xf>
    <xf numFmtId="0" fontId="23" fillId="16" borderId="46" xfId="0" applyFont="1" applyFill="1" applyBorder="1" applyAlignment="1">
      <alignment horizontal="center" vertical="center"/>
    </xf>
    <xf numFmtId="0" fontId="4" fillId="28" borderId="50" xfId="0" applyFont="1" applyFill="1" applyBorder="1" applyAlignment="1">
      <alignment horizontal="center"/>
    </xf>
    <xf numFmtId="0" fontId="3" fillId="28" borderId="50" xfId="0" applyFont="1" applyFill="1" applyBorder="1" applyAlignment="1">
      <alignment horizontal="center"/>
    </xf>
    <xf numFmtId="0" fontId="1" fillId="28" borderId="70" xfId="0" applyFont="1" applyFill="1" applyBorder="1" applyAlignment="1">
      <alignment horizontal="left" vertical="center"/>
    </xf>
    <xf numFmtId="0" fontId="1" fillId="28" borderId="36" xfId="0" applyFont="1" applyFill="1" applyBorder="1" applyAlignment="1">
      <alignment horizontal="left" vertical="center"/>
    </xf>
    <xf numFmtId="0" fontId="28" fillId="24" borderId="60" xfId="0" applyFont="1" applyFill="1" applyBorder="1" applyAlignment="1">
      <alignment horizontal="center" vertical="center"/>
    </xf>
    <xf numFmtId="0" fontId="28" fillId="24" borderId="56" xfId="0" applyFont="1" applyFill="1" applyBorder="1" applyAlignment="1">
      <alignment horizontal="center" vertical="center"/>
    </xf>
    <xf numFmtId="0" fontId="28" fillId="24" borderId="59" xfId="0" applyFont="1" applyFill="1" applyBorder="1" applyAlignment="1">
      <alignment horizontal="center" vertical="center"/>
    </xf>
    <xf numFmtId="0" fontId="28" fillId="24" borderId="53" xfId="0" applyFont="1" applyFill="1" applyBorder="1" applyAlignment="1">
      <alignment horizontal="center" vertical="center"/>
    </xf>
    <xf numFmtId="0" fontId="28" fillId="28" borderId="58" xfId="0" applyFont="1" applyFill="1" applyBorder="1" applyAlignment="1">
      <alignment horizontal="center" vertical="center"/>
    </xf>
    <xf numFmtId="0" fontId="28" fillId="28" borderId="35" xfId="0" applyFont="1" applyFill="1" applyBorder="1" applyAlignment="1">
      <alignment horizontal="center" vertical="center"/>
    </xf>
    <xf numFmtId="0" fontId="28" fillId="28" borderId="56" xfId="0" applyFont="1" applyFill="1" applyBorder="1" applyAlignment="1">
      <alignment horizontal="center" vertical="center"/>
    </xf>
    <xf numFmtId="0" fontId="28" fillId="28" borderId="53" xfId="0" applyFont="1" applyFill="1" applyBorder="1" applyAlignment="1">
      <alignment horizontal="center" vertical="center"/>
    </xf>
    <xf numFmtId="0" fontId="28" fillId="28" borderId="59" xfId="0" applyFont="1" applyFill="1" applyBorder="1" applyAlignment="1">
      <alignment horizontal="center" vertical="center"/>
    </xf>
    <xf numFmtId="0" fontId="28" fillId="24" borderId="35" xfId="0" applyFont="1" applyFill="1" applyBorder="1" applyAlignment="1">
      <alignment horizontal="center" vertical="center"/>
    </xf>
    <xf numFmtId="0" fontId="4" fillId="28" borderId="36" xfId="0" applyFont="1" applyFill="1" applyBorder="1" applyAlignment="1">
      <alignment horizontal="left" vertical="center"/>
    </xf>
    <xf numFmtId="0" fontId="28" fillId="28" borderId="74" xfId="0" applyFont="1" applyFill="1" applyBorder="1" applyAlignment="1">
      <alignment horizontal="center" vertical="center"/>
    </xf>
    <xf numFmtId="0" fontId="28" fillId="28" borderId="75" xfId="0" applyFont="1" applyFill="1" applyBorder="1" applyAlignment="1">
      <alignment horizontal="center" vertical="center"/>
    </xf>
    <xf numFmtId="0" fontId="28" fillId="28" borderId="44" xfId="0" applyFont="1" applyFill="1" applyBorder="1" applyAlignment="1">
      <alignment horizontal="center" vertical="center"/>
    </xf>
    <xf numFmtId="0" fontId="28" fillId="28" borderId="45" xfId="0" applyFont="1" applyFill="1" applyBorder="1" applyAlignment="1">
      <alignment horizontal="center" vertical="center"/>
    </xf>
    <xf numFmtId="0" fontId="28" fillId="28" borderId="46" xfId="0" applyFont="1" applyFill="1" applyBorder="1" applyAlignment="1">
      <alignment horizontal="center" vertical="center"/>
    </xf>
    <xf numFmtId="0" fontId="28" fillId="28" borderId="47" xfId="0" applyFont="1" applyFill="1" applyBorder="1" applyAlignment="1">
      <alignment horizontal="center" vertical="center"/>
    </xf>
    <xf numFmtId="0" fontId="28" fillId="24" borderId="62" xfId="0" applyFont="1" applyFill="1" applyBorder="1" applyAlignment="1">
      <alignment horizontal="center" vertical="center"/>
    </xf>
    <xf numFmtId="0" fontId="28" fillId="24" borderId="63" xfId="0" applyFont="1" applyFill="1" applyBorder="1" applyAlignment="1">
      <alignment horizontal="center" vertical="center"/>
    </xf>
    <xf numFmtId="0" fontId="28" fillId="24" borderId="64" xfId="0" applyFont="1" applyFill="1" applyBorder="1" applyAlignment="1">
      <alignment horizontal="center" vertical="center"/>
    </xf>
    <xf numFmtId="0" fontId="28" fillId="24" borderId="65" xfId="0" applyFont="1" applyFill="1" applyBorder="1" applyAlignment="1">
      <alignment horizontal="center" vertical="center"/>
    </xf>
    <xf numFmtId="0" fontId="28" fillId="24" borderId="78" xfId="0" applyFont="1" applyFill="1" applyBorder="1" applyAlignment="1">
      <alignment horizontal="center" vertical="center"/>
    </xf>
    <xf numFmtId="0" fontId="28" fillId="24" borderId="79" xfId="0" applyFont="1" applyFill="1" applyBorder="1" applyAlignment="1">
      <alignment horizontal="center" vertical="center"/>
    </xf>
    <xf numFmtId="0" fontId="28" fillId="28" borderId="77" xfId="0" applyFont="1" applyFill="1" applyBorder="1" applyAlignment="1">
      <alignment horizontal="center" vertical="center"/>
    </xf>
    <xf numFmtId="0" fontId="28" fillId="28" borderId="52" xfId="0" applyFont="1" applyFill="1" applyBorder="1" applyAlignment="1">
      <alignment horizontal="center" vertical="center"/>
    </xf>
    <xf numFmtId="0" fontId="28" fillId="28" borderId="57" xfId="0" applyFont="1" applyFill="1" applyBorder="1" applyAlignment="1">
      <alignment horizontal="center" vertical="center"/>
    </xf>
    <xf numFmtId="0" fontId="4" fillId="28" borderId="42" xfId="0" applyFont="1" applyFill="1" applyBorder="1" applyAlignment="1">
      <alignment horizontal="center"/>
    </xf>
    <xf numFmtId="0" fontId="4" fillId="28" borderId="43" xfId="0" applyFont="1" applyFill="1" applyBorder="1" applyAlignment="1">
      <alignment horizontal="center"/>
    </xf>
    <xf numFmtId="0" fontId="4" fillId="28" borderId="51" xfId="0" applyFont="1" applyFill="1" applyBorder="1" applyAlignment="1">
      <alignment horizontal="center"/>
    </xf>
    <xf numFmtId="0" fontId="2" fillId="10" borderId="44" xfId="0" applyFont="1" applyFill="1" applyBorder="1" applyAlignment="1">
      <alignment horizontal="center" vertical="center"/>
    </xf>
    <xf numFmtId="0" fontId="23" fillId="30" borderId="63" xfId="0" applyFont="1" applyFill="1" applyBorder="1" applyAlignment="1">
      <alignment horizontal="center" vertical="center"/>
    </xf>
    <xf numFmtId="0" fontId="23" fillId="30" borderId="65" xfId="0" applyFont="1" applyFill="1" applyBorder="1" applyAlignment="1">
      <alignment horizontal="center" vertical="center"/>
    </xf>
    <xf numFmtId="0" fontId="2" fillId="32" borderId="77" xfId="0" applyFont="1" applyFill="1" applyBorder="1" applyAlignment="1">
      <alignment horizontal="center" vertical="center"/>
    </xf>
    <xf numFmtId="0" fontId="4" fillId="23" borderId="42" xfId="0" applyFont="1" applyFill="1" applyBorder="1" applyAlignment="1">
      <alignment horizontal="center"/>
    </xf>
    <xf numFmtId="0" fontId="4" fillId="23" borderId="51" xfId="0" applyFont="1" applyFill="1" applyBorder="1" applyAlignment="1">
      <alignment horizontal="center"/>
    </xf>
    <xf numFmtId="0" fontId="2" fillId="23" borderId="57" xfId="0" applyFont="1" applyFill="1" applyBorder="1" applyAlignment="1">
      <alignment horizontal="center" vertical="center"/>
    </xf>
    <xf numFmtId="0" fontId="2" fillId="16" borderId="78" xfId="0" applyFont="1" applyFill="1" applyBorder="1" applyAlignment="1">
      <alignment horizontal="center" vertical="center"/>
    </xf>
    <xf numFmtId="0" fontId="2" fillId="16" borderId="79" xfId="0" applyFont="1" applyFill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" fillId="28" borderId="36" xfId="0" applyFont="1" applyFill="1" applyBorder="1" applyAlignment="1">
      <alignment horizontal="left" vertical="center"/>
    </xf>
    <xf numFmtId="0" fontId="4" fillId="28" borderId="36" xfId="0" applyFont="1" applyFill="1" applyBorder="1" applyAlignment="1">
      <alignment horizontal="left" vertical="center"/>
    </xf>
    <xf numFmtId="0" fontId="1" fillId="28" borderId="70" xfId="0" applyFont="1" applyFill="1" applyBorder="1" applyAlignment="1">
      <alignment horizontal="left" vertical="center"/>
    </xf>
    <xf numFmtId="0" fontId="4" fillId="28" borderId="50" xfId="0" applyFont="1" applyFill="1" applyBorder="1" applyAlignment="1">
      <alignment horizontal="center"/>
    </xf>
    <xf numFmtId="0" fontId="4" fillId="28" borderId="42" xfId="0" applyFont="1" applyFill="1" applyBorder="1" applyAlignment="1">
      <alignment horizontal="center"/>
    </xf>
    <xf numFmtId="0" fontId="4" fillId="28" borderId="43" xfId="0" applyFont="1" applyFill="1" applyBorder="1" applyAlignment="1">
      <alignment horizontal="center"/>
    </xf>
    <xf numFmtId="0" fontId="4" fillId="28" borderId="51" xfId="0" applyFont="1" applyFill="1" applyBorder="1" applyAlignment="1">
      <alignment horizontal="center"/>
    </xf>
    <xf numFmtId="0" fontId="3" fillId="28" borderId="50" xfId="0" applyFont="1" applyFill="1" applyBorder="1" applyAlignment="1">
      <alignment horizontal="center"/>
    </xf>
    <xf numFmtId="0" fontId="27" fillId="16" borderId="36" xfId="0" applyFont="1" applyFill="1" applyBorder="1" applyAlignment="1">
      <alignment horizontal="left" vertical="center"/>
    </xf>
    <xf numFmtId="0" fontId="29" fillId="16" borderId="70" xfId="0" applyFont="1" applyFill="1" applyBorder="1" applyAlignment="1">
      <alignment horizontal="left" vertical="center"/>
    </xf>
    <xf numFmtId="0" fontId="29" fillId="10" borderId="36" xfId="0" applyFont="1" applyFill="1" applyBorder="1" applyAlignment="1">
      <alignment horizontal="left" vertical="center"/>
    </xf>
    <xf numFmtId="0" fontId="30" fillId="10" borderId="36" xfId="0" applyFont="1" applyFill="1" applyBorder="1" applyAlignment="1">
      <alignment horizontal="left" vertical="center"/>
    </xf>
    <xf numFmtId="0" fontId="29" fillId="10" borderId="76" xfId="0" applyFont="1" applyFill="1" applyBorder="1" applyAlignment="1">
      <alignment horizontal="left" vertical="center" wrapText="1"/>
    </xf>
    <xf numFmtId="0" fontId="29" fillId="10" borderId="55" xfId="0" applyFont="1" applyFill="1" applyBorder="1" applyAlignment="1">
      <alignment horizontal="left" vertical="center" wrapText="1"/>
    </xf>
    <xf numFmtId="0" fontId="11" fillId="32" borderId="54" xfId="0" applyFont="1" applyFill="1" applyBorder="1" applyAlignment="1">
      <alignment horizontal="left" vertical="center"/>
    </xf>
    <xf numFmtId="0" fontId="11" fillId="32" borderId="55" xfId="0" applyFont="1" applyFill="1" applyBorder="1" applyAlignment="1">
      <alignment horizontal="left" vertical="center"/>
    </xf>
    <xf numFmtId="0" fontId="10" fillId="32" borderId="36" xfId="0" applyFont="1" applyFill="1" applyBorder="1" applyAlignment="1">
      <alignment horizontal="left" vertical="center"/>
    </xf>
    <xf numFmtId="0" fontId="10" fillId="32" borderId="70" xfId="0" applyFont="1" applyFill="1" applyBorder="1" applyAlignment="1">
      <alignment horizontal="left" vertical="center"/>
    </xf>
    <xf numFmtId="0" fontId="3" fillId="23" borderId="54" xfId="0" applyFont="1" applyFill="1" applyBorder="1" applyAlignment="1">
      <alignment horizontal="left" vertical="center"/>
    </xf>
    <xf numFmtId="0" fontId="3" fillId="23" borderId="55" xfId="0" applyFont="1" applyFill="1" applyBorder="1" applyAlignment="1">
      <alignment horizontal="left" vertical="center"/>
    </xf>
    <xf numFmtId="0" fontId="28" fillId="23" borderId="76" xfId="0" applyFont="1" applyFill="1" applyBorder="1" applyAlignment="1">
      <alignment horizontal="left" vertical="center" wrapText="1"/>
    </xf>
    <xf numFmtId="0" fontId="28" fillId="23" borderId="55" xfId="0" applyFont="1" applyFill="1" applyBorder="1" applyAlignment="1">
      <alignment horizontal="left" vertical="center" wrapText="1"/>
    </xf>
    <xf numFmtId="0" fontId="28" fillId="23" borderId="36" xfId="0" applyFont="1" applyFill="1" applyBorder="1" applyAlignment="1">
      <alignment horizontal="left" vertical="center"/>
    </xf>
    <xf numFmtId="0" fontId="28" fillId="23" borderId="42" xfId="0" applyFont="1" applyFill="1" applyBorder="1" applyAlignment="1">
      <alignment horizontal="center" wrapText="1"/>
    </xf>
    <xf numFmtId="0" fontId="28" fillId="23" borderId="51" xfId="0" applyFont="1" applyFill="1" applyBorder="1" applyAlignment="1">
      <alignment horizontal="center" wrapText="1"/>
    </xf>
    <xf numFmtId="0" fontId="28" fillId="23" borderId="50" xfId="0" applyFont="1" applyFill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37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M59"/>
  <sheetViews>
    <sheetView zoomScalePageLayoutView="0" workbookViewId="0" topLeftCell="A4">
      <selection activeCell="D15" sqref="D15"/>
    </sheetView>
  </sheetViews>
  <sheetFormatPr defaultColWidth="9.140625" defaultRowHeight="15"/>
  <cols>
    <col min="1" max="1" width="19.57421875" style="0" customWidth="1"/>
    <col min="3" max="3" width="20.57421875" style="0" customWidth="1"/>
    <col min="4" max="4" width="28.140625" style="0" customWidth="1"/>
    <col min="5" max="5" width="17.140625" style="0" customWidth="1"/>
    <col min="6" max="6" width="30.7109375" style="0" customWidth="1"/>
    <col min="7" max="7" width="21.57421875" style="0" customWidth="1"/>
    <col min="8" max="8" width="29.28125" style="0" customWidth="1"/>
    <col min="9" max="9" width="18.140625" style="0" customWidth="1"/>
    <col min="10" max="10" width="29.140625" style="0" customWidth="1"/>
    <col min="11" max="11" width="20.140625" style="0" customWidth="1"/>
    <col min="12" max="12" width="14.8515625" style="0" customWidth="1"/>
  </cols>
  <sheetData>
    <row r="1" spans="1:11" ht="15">
      <c r="A1" s="58" t="s">
        <v>101</v>
      </c>
      <c r="B1" t="s">
        <v>102</v>
      </c>
      <c r="C1" t="s">
        <v>103</v>
      </c>
      <c r="D1" t="s">
        <v>104</v>
      </c>
      <c r="E1" t="s">
        <v>105</v>
      </c>
      <c r="F1" t="s">
        <v>106</v>
      </c>
      <c r="G1" t="s">
        <v>98</v>
      </c>
      <c r="H1" t="s">
        <v>107</v>
      </c>
      <c r="I1" t="s">
        <v>108</v>
      </c>
      <c r="J1" t="s">
        <v>109</v>
      </c>
      <c r="K1">
        <v>36706347282</v>
      </c>
    </row>
    <row r="2" spans="1:11" ht="15">
      <c r="A2" t="s">
        <v>110</v>
      </c>
      <c r="B2" t="s">
        <v>102</v>
      </c>
      <c r="C2" t="s">
        <v>103</v>
      </c>
      <c r="D2" t="s">
        <v>111</v>
      </c>
      <c r="E2" t="s">
        <v>105</v>
      </c>
      <c r="F2" t="s">
        <v>112</v>
      </c>
      <c r="G2" t="s">
        <v>98</v>
      </c>
      <c r="H2" t="s">
        <v>113</v>
      </c>
      <c r="I2" t="s">
        <v>114</v>
      </c>
      <c r="J2" t="s">
        <v>115</v>
      </c>
      <c r="K2">
        <v>6309017580</v>
      </c>
    </row>
    <row r="3" spans="1:11" ht="15">
      <c r="A3" s="58" t="s">
        <v>116</v>
      </c>
      <c r="B3" t="s">
        <v>102</v>
      </c>
      <c r="C3" t="s">
        <v>103</v>
      </c>
      <c r="D3" t="s">
        <v>104</v>
      </c>
      <c r="E3" t="s">
        <v>105</v>
      </c>
      <c r="F3" t="s">
        <v>106</v>
      </c>
      <c r="G3" t="s">
        <v>98</v>
      </c>
      <c r="H3" t="s">
        <v>107</v>
      </c>
      <c r="I3" t="s">
        <v>108</v>
      </c>
      <c r="J3" t="s">
        <v>109</v>
      </c>
      <c r="K3">
        <v>36706347282</v>
      </c>
    </row>
    <row r="4" spans="1:11" ht="15">
      <c r="A4" s="58" t="s">
        <v>117</v>
      </c>
      <c r="B4" t="s">
        <v>102</v>
      </c>
      <c r="C4" t="s">
        <v>103</v>
      </c>
      <c r="D4" t="s">
        <v>104</v>
      </c>
      <c r="E4" t="s">
        <v>105</v>
      </c>
      <c r="F4" t="s">
        <v>106</v>
      </c>
      <c r="G4" t="s">
        <v>98</v>
      </c>
      <c r="H4" t="s">
        <v>107</v>
      </c>
      <c r="I4" t="s">
        <v>108</v>
      </c>
      <c r="J4" t="s">
        <v>109</v>
      </c>
      <c r="K4">
        <v>36706347282</v>
      </c>
    </row>
    <row r="5" spans="1:11" ht="15">
      <c r="A5" s="65" t="s">
        <v>118</v>
      </c>
      <c r="B5" t="s">
        <v>102</v>
      </c>
      <c r="C5" t="s">
        <v>103</v>
      </c>
      <c r="D5" t="s">
        <v>119</v>
      </c>
      <c r="E5" t="s">
        <v>105</v>
      </c>
      <c r="F5" t="s">
        <v>120</v>
      </c>
      <c r="G5" t="s">
        <v>98</v>
      </c>
      <c r="H5" t="s">
        <v>121</v>
      </c>
      <c r="I5" t="s">
        <v>122</v>
      </c>
      <c r="J5" t="s">
        <v>123</v>
      </c>
      <c r="K5">
        <v>6209477976</v>
      </c>
    </row>
    <row r="6" spans="1:11" ht="15">
      <c r="A6" s="65" t="s">
        <v>124</v>
      </c>
      <c r="B6" t="s">
        <v>102</v>
      </c>
      <c r="C6" t="s">
        <v>103</v>
      </c>
      <c r="D6" t="s">
        <v>119</v>
      </c>
      <c r="E6" t="s">
        <v>105</v>
      </c>
      <c r="F6" t="s">
        <v>125</v>
      </c>
      <c r="G6" t="s">
        <v>98</v>
      </c>
      <c r="H6" t="s">
        <v>121</v>
      </c>
      <c r="I6" t="s">
        <v>126</v>
      </c>
      <c r="J6" t="s">
        <v>127</v>
      </c>
      <c r="K6">
        <v>6205629040</v>
      </c>
    </row>
    <row r="7" spans="1:11" ht="15">
      <c r="A7" t="s">
        <v>128</v>
      </c>
      <c r="B7" t="s">
        <v>102</v>
      </c>
      <c r="C7" t="s">
        <v>103</v>
      </c>
      <c r="D7" t="s">
        <v>129</v>
      </c>
      <c r="E7" t="s">
        <v>105</v>
      </c>
      <c r="F7" t="s">
        <v>130</v>
      </c>
      <c r="G7" t="s">
        <v>98</v>
      </c>
      <c r="H7" t="s">
        <v>131</v>
      </c>
      <c r="I7" t="s">
        <v>132</v>
      </c>
      <c r="J7" t="s">
        <v>133</v>
      </c>
      <c r="K7">
        <v>6706197960</v>
      </c>
    </row>
    <row r="8" spans="1:11" ht="15">
      <c r="A8" s="66" t="s">
        <v>134</v>
      </c>
      <c r="B8" t="s">
        <v>102</v>
      </c>
      <c r="C8" t="s">
        <v>103</v>
      </c>
      <c r="D8" t="s">
        <v>135</v>
      </c>
      <c r="E8" t="s">
        <v>105</v>
      </c>
      <c r="F8" t="s">
        <v>136</v>
      </c>
      <c r="G8" t="s">
        <v>98</v>
      </c>
      <c r="H8" t="s">
        <v>137</v>
      </c>
      <c r="I8" t="s">
        <v>138</v>
      </c>
      <c r="J8" t="s">
        <v>139</v>
      </c>
      <c r="K8">
        <v>6702935879</v>
      </c>
    </row>
    <row r="9" spans="1:11" ht="15">
      <c r="A9" t="s">
        <v>140</v>
      </c>
      <c r="B9" t="s">
        <v>102</v>
      </c>
      <c r="C9" t="s">
        <v>103</v>
      </c>
      <c r="D9" t="s">
        <v>141</v>
      </c>
      <c r="E9" t="s">
        <v>105</v>
      </c>
      <c r="F9" t="s">
        <v>142</v>
      </c>
      <c r="G9" t="s">
        <v>98</v>
      </c>
      <c r="H9" t="s">
        <v>143</v>
      </c>
      <c r="I9" t="s">
        <v>144</v>
      </c>
      <c r="J9" t="s">
        <v>145</v>
      </c>
      <c r="K9">
        <v>6306508122</v>
      </c>
    </row>
    <row r="10" spans="1:11" ht="15">
      <c r="A10" t="s">
        <v>146</v>
      </c>
      <c r="B10" t="s">
        <v>102</v>
      </c>
      <c r="C10" t="s">
        <v>103</v>
      </c>
      <c r="D10" t="s">
        <v>147</v>
      </c>
      <c r="E10" t="s">
        <v>105</v>
      </c>
      <c r="F10" t="s">
        <v>148</v>
      </c>
      <c r="G10" t="s">
        <v>98</v>
      </c>
      <c r="H10" t="s">
        <v>149</v>
      </c>
      <c r="I10" t="s">
        <v>150</v>
      </c>
      <c r="J10" t="s">
        <v>151</v>
      </c>
      <c r="K10" t="s">
        <v>152</v>
      </c>
    </row>
    <row r="11" spans="1:11" ht="15">
      <c r="A11" s="66" t="s">
        <v>153</v>
      </c>
      <c r="B11" t="s">
        <v>102</v>
      </c>
      <c r="C11" t="s">
        <v>103</v>
      </c>
      <c r="D11" t="s">
        <v>135</v>
      </c>
      <c r="E11" t="s">
        <v>105</v>
      </c>
      <c r="F11" t="s">
        <v>154</v>
      </c>
      <c r="G11" t="s">
        <v>98</v>
      </c>
      <c r="H11" t="s">
        <v>137</v>
      </c>
      <c r="I11" t="s">
        <v>138</v>
      </c>
      <c r="J11" t="s">
        <v>139</v>
      </c>
      <c r="K11">
        <v>6702935879</v>
      </c>
    </row>
    <row r="12" spans="1:11" ht="15">
      <c r="A12" t="s">
        <v>155</v>
      </c>
      <c r="B12" t="s">
        <v>102</v>
      </c>
      <c r="C12" t="s">
        <v>103</v>
      </c>
      <c r="D12" t="s">
        <v>156</v>
      </c>
      <c r="E12" t="s">
        <v>105</v>
      </c>
      <c r="F12" t="s">
        <v>157</v>
      </c>
      <c r="G12" t="s">
        <v>98</v>
      </c>
      <c r="H12" t="s">
        <v>158</v>
      </c>
      <c r="I12" t="s">
        <v>159</v>
      </c>
      <c r="J12" t="s">
        <v>160</v>
      </c>
      <c r="K12">
        <v>36302982348</v>
      </c>
    </row>
    <row r="13" spans="1:11" ht="15">
      <c r="A13" t="s">
        <v>161</v>
      </c>
      <c r="B13" t="s">
        <v>102</v>
      </c>
      <c r="C13" t="s">
        <v>103</v>
      </c>
      <c r="D13" t="s">
        <v>162</v>
      </c>
      <c r="E13" t="s">
        <v>105</v>
      </c>
      <c r="F13" t="s">
        <v>163</v>
      </c>
      <c r="G13" t="s">
        <v>98</v>
      </c>
      <c r="H13" t="s">
        <v>164</v>
      </c>
      <c r="I13" t="s">
        <v>165</v>
      </c>
      <c r="J13" t="s">
        <v>166</v>
      </c>
      <c r="K13">
        <v>35.99999384042892</v>
      </c>
    </row>
    <row r="14" spans="1:11" ht="15">
      <c r="A14" t="s">
        <v>167</v>
      </c>
      <c r="B14" t="s">
        <v>102</v>
      </c>
      <c r="C14" t="s">
        <v>103</v>
      </c>
      <c r="D14" t="s">
        <v>168</v>
      </c>
      <c r="E14" t="s">
        <v>105</v>
      </c>
      <c r="F14" t="s">
        <v>169</v>
      </c>
      <c r="G14" t="s">
        <v>98</v>
      </c>
      <c r="H14" t="s">
        <v>170</v>
      </c>
      <c r="I14" t="s">
        <v>171</v>
      </c>
      <c r="J14" t="s">
        <v>172</v>
      </c>
      <c r="K14">
        <v>-5674614</v>
      </c>
    </row>
    <row r="15" spans="1:11" ht="15">
      <c r="A15" t="s">
        <v>173</v>
      </c>
      <c r="B15" t="s">
        <v>102</v>
      </c>
      <c r="C15" t="s">
        <v>103</v>
      </c>
      <c r="D15" t="s">
        <v>174</v>
      </c>
      <c r="E15" t="s">
        <v>105</v>
      </c>
      <c r="F15" t="s">
        <v>175</v>
      </c>
      <c r="G15" t="s">
        <v>98</v>
      </c>
      <c r="H15" t="s">
        <v>176</v>
      </c>
      <c r="I15" t="s">
        <v>177</v>
      </c>
      <c r="J15" t="s">
        <v>178</v>
      </c>
      <c r="K15">
        <v>36306920719</v>
      </c>
    </row>
    <row r="16" spans="1:11" ht="15">
      <c r="A16" t="s">
        <v>179</v>
      </c>
      <c r="B16" t="s">
        <v>102</v>
      </c>
      <c r="C16" t="s">
        <v>103</v>
      </c>
      <c r="D16" t="s">
        <v>180</v>
      </c>
      <c r="E16" t="s">
        <v>105</v>
      </c>
      <c r="F16" t="s">
        <v>181</v>
      </c>
      <c r="G16" t="s">
        <v>98</v>
      </c>
      <c r="H16" t="s">
        <v>182</v>
      </c>
      <c r="I16" t="s">
        <v>183</v>
      </c>
      <c r="J16" t="s">
        <v>184</v>
      </c>
      <c r="K16">
        <v>6704522064</v>
      </c>
    </row>
    <row r="17" spans="1:8" ht="15">
      <c r="A17" t="s">
        <v>185</v>
      </c>
      <c r="B17" t="s">
        <v>102</v>
      </c>
      <c r="C17" t="s">
        <v>103</v>
      </c>
      <c r="D17" t="s">
        <v>186</v>
      </c>
      <c r="E17" t="s">
        <v>105</v>
      </c>
      <c r="F17" t="s">
        <v>187</v>
      </c>
      <c r="G17" t="s">
        <v>98</v>
      </c>
      <c r="H17" t="s">
        <v>188</v>
      </c>
    </row>
    <row r="18" ht="15">
      <c r="A18" s="58" t="s">
        <v>189</v>
      </c>
    </row>
    <row r="19" spans="4:6" ht="15">
      <c r="D19" s="67" t="s">
        <v>190</v>
      </c>
      <c r="E19" s="67"/>
      <c r="F19" s="67"/>
    </row>
    <row r="20" spans="1:6" ht="15">
      <c r="A20" s="66" t="s">
        <v>191</v>
      </c>
      <c r="C20" s="68" t="s">
        <v>192</v>
      </c>
      <c r="D20" s="69" t="s">
        <v>193</v>
      </c>
      <c r="F20" s="70" t="s">
        <v>194</v>
      </c>
    </row>
    <row r="21" spans="1:6" ht="15">
      <c r="A21" t="s">
        <v>101</v>
      </c>
      <c r="C21" t="s">
        <v>116</v>
      </c>
      <c r="D21" t="s">
        <v>117</v>
      </c>
      <c r="F21" t="s">
        <v>124</v>
      </c>
    </row>
    <row r="22" spans="1:6" ht="15">
      <c r="A22" t="s">
        <v>110</v>
      </c>
      <c r="C22" t="s">
        <v>118</v>
      </c>
      <c r="D22" t="s">
        <v>128</v>
      </c>
      <c r="F22" t="s">
        <v>195</v>
      </c>
    </row>
    <row r="23" spans="1:6" ht="15">
      <c r="A23" t="s">
        <v>140</v>
      </c>
      <c r="C23" t="s">
        <v>153</v>
      </c>
      <c r="D23" t="s">
        <v>146</v>
      </c>
      <c r="F23" t="s">
        <v>155</v>
      </c>
    </row>
    <row r="24" spans="1:6" ht="15">
      <c r="A24" t="s">
        <v>161</v>
      </c>
      <c r="C24" t="s">
        <v>167</v>
      </c>
      <c r="D24" t="s">
        <v>173</v>
      </c>
      <c r="F24" t="s">
        <v>179</v>
      </c>
    </row>
    <row r="26" ht="15">
      <c r="F26" s="58" t="s">
        <v>196</v>
      </c>
    </row>
    <row r="27" ht="15">
      <c r="F27" t="s">
        <v>197</v>
      </c>
    </row>
    <row r="28" spans="5:9" ht="15">
      <c r="E28" s="68" t="s">
        <v>198</v>
      </c>
      <c r="I28" s="69" t="s">
        <v>199</v>
      </c>
    </row>
    <row r="29" spans="4:10" ht="15">
      <c r="D29" s="71" t="s">
        <v>200</v>
      </c>
      <c r="E29" s="65" t="s">
        <v>201</v>
      </c>
      <c r="I29" s="72" t="s">
        <v>202</v>
      </c>
      <c r="J29" s="66" t="s">
        <v>0</v>
      </c>
    </row>
    <row r="30" spans="3:10" ht="15">
      <c r="C30">
        <v>1</v>
      </c>
      <c r="D30" t="s">
        <v>101</v>
      </c>
      <c r="E30" s="73" t="s">
        <v>116</v>
      </c>
      <c r="F30" s="73"/>
      <c r="G30" s="73"/>
      <c r="H30">
        <v>1</v>
      </c>
      <c r="I30" s="73" t="s">
        <v>117</v>
      </c>
      <c r="J30" s="73" t="s">
        <v>124</v>
      </c>
    </row>
    <row r="31" spans="3:10" ht="15">
      <c r="C31">
        <v>2</v>
      </c>
      <c r="D31" t="s">
        <v>110</v>
      </c>
      <c r="E31" s="73" t="s">
        <v>118</v>
      </c>
      <c r="F31" s="73"/>
      <c r="G31" s="73"/>
      <c r="H31">
        <v>2</v>
      </c>
      <c r="I31" s="73" t="s">
        <v>128</v>
      </c>
      <c r="J31" s="73" t="s">
        <v>195</v>
      </c>
    </row>
    <row r="32" spans="3:10" ht="15">
      <c r="C32">
        <v>3</v>
      </c>
      <c r="D32" t="s">
        <v>140</v>
      </c>
      <c r="E32" s="73" t="s">
        <v>153</v>
      </c>
      <c r="F32" s="73"/>
      <c r="G32" s="73"/>
      <c r="H32">
        <v>3</v>
      </c>
      <c r="I32" s="73" t="s">
        <v>146</v>
      </c>
      <c r="J32" s="73" t="s">
        <v>155</v>
      </c>
    </row>
    <row r="33" spans="3:10" ht="15">
      <c r="C33">
        <v>4</v>
      </c>
      <c r="D33" t="s">
        <v>161</v>
      </c>
      <c r="E33" s="73" t="s">
        <v>167</v>
      </c>
      <c r="F33" s="73"/>
      <c r="G33" s="73"/>
      <c r="H33">
        <v>4</v>
      </c>
      <c r="I33" s="73" t="s">
        <v>173</v>
      </c>
      <c r="J33" s="73" t="s">
        <v>179</v>
      </c>
    </row>
    <row r="34" spans="4:10" ht="15">
      <c r="D34" s="73"/>
      <c r="E34" s="73"/>
      <c r="F34" s="73"/>
      <c r="G34" s="73"/>
      <c r="H34">
        <v>5</v>
      </c>
      <c r="I34" s="73" t="s">
        <v>185</v>
      </c>
      <c r="J34" s="73"/>
    </row>
    <row r="35" spans="3:9" ht="15">
      <c r="C35" t="s">
        <v>203</v>
      </c>
      <c r="D35" s="73" t="s">
        <v>204</v>
      </c>
      <c r="H35" t="s">
        <v>203</v>
      </c>
      <c r="I35" s="73" t="s">
        <v>205</v>
      </c>
    </row>
    <row r="36" spans="1:13" ht="15">
      <c r="A36">
        <v>1</v>
      </c>
      <c r="B36" s="74">
        <v>0.3333333333333333</v>
      </c>
      <c r="C36" s="71" t="s">
        <v>206</v>
      </c>
      <c r="D36" s="58" t="s">
        <v>101</v>
      </c>
      <c r="E36" s="58" t="s">
        <v>161</v>
      </c>
      <c r="F36" t="s">
        <v>207</v>
      </c>
      <c r="H36" s="58">
        <v>1</v>
      </c>
      <c r="I36" s="75">
        <v>0.3333333333333333</v>
      </c>
      <c r="J36" s="72" t="s">
        <v>208</v>
      </c>
      <c r="K36" s="58" t="s">
        <v>124</v>
      </c>
      <c r="L36" s="58" t="s">
        <v>179</v>
      </c>
      <c r="M36" s="58" t="s">
        <v>209</v>
      </c>
    </row>
    <row r="37" spans="1:13" ht="15">
      <c r="A37">
        <v>2</v>
      </c>
      <c r="B37" s="74">
        <v>0.34375</v>
      </c>
      <c r="C37" s="65" t="s">
        <v>210</v>
      </c>
      <c r="D37" s="73" t="s">
        <v>116</v>
      </c>
      <c r="E37" t="s">
        <v>167</v>
      </c>
      <c r="F37" t="s">
        <v>207</v>
      </c>
      <c r="H37">
        <v>2</v>
      </c>
      <c r="I37" s="74">
        <v>0.34375</v>
      </c>
      <c r="J37" s="66" t="s">
        <v>211</v>
      </c>
      <c r="K37" t="s">
        <v>128</v>
      </c>
      <c r="L37" t="s">
        <v>185</v>
      </c>
      <c r="M37" t="s">
        <v>209</v>
      </c>
    </row>
    <row r="38" spans="1:13" ht="15">
      <c r="A38">
        <v>3</v>
      </c>
      <c r="B38" s="74">
        <v>0.3541666666666667</v>
      </c>
      <c r="C38" s="71" t="s">
        <v>212</v>
      </c>
      <c r="D38" s="58" t="s">
        <v>110</v>
      </c>
      <c r="E38" s="58" t="s">
        <v>140</v>
      </c>
      <c r="F38" t="s">
        <v>213</v>
      </c>
      <c r="H38" s="58">
        <v>3</v>
      </c>
      <c r="I38" s="75">
        <v>0.3541666666666667</v>
      </c>
      <c r="J38" s="72" t="s">
        <v>214</v>
      </c>
      <c r="K38" s="58" t="s">
        <v>195</v>
      </c>
      <c r="L38" s="58" t="s">
        <v>155</v>
      </c>
      <c r="M38" s="58" t="s">
        <v>215</v>
      </c>
    </row>
    <row r="39" spans="1:13" ht="15">
      <c r="A39">
        <v>4</v>
      </c>
      <c r="B39" s="74">
        <v>0.3645833333333333</v>
      </c>
      <c r="C39" s="65" t="s">
        <v>216</v>
      </c>
      <c r="D39" s="73" t="s">
        <v>118</v>
      </c>
      <c r="E39" t="s">
        <v>153</v>
      </c>
      <c r="F39" t="s">
        <v>213</v>
      </c>
      <c r="H39">
        <v>4</v>
      </c>
      <c r="I39" s="74">
        <v>0.3645833333333333</v>
      </c>
      <c r="J39" s="66" t="s">
        <v>217</v>
      </c>
      <c r="K39" t="s">
        <v>146</v>
      </c>
      <c r="L39" t="s">
        <v>173</v>
      </c>
      <c r="M39" t="s">
        <v>215</v>
      </c>
    </row>
    <row r="40" spans="1:13" ht="15">
      <c r="A40">
        <v>5</v>
      </c>
      <c r="B40" s="74">
        <v>0.375</v>
      </c>
      <c r="C40" s="71" t="s">
        <v>218</v>
      </c>
      <c r="D40" s="58" t="s">
        <v>140</v>
      </c>
      <c r="E40" s="58" t="s">
        <v>101</v>
      </c>
      <c r="F40" s="73" t="s">
        <v>207</v>
      </c>
      <c r="G40" s="73"/>
      <c r="H40" s="58">
        <v>5</v>
      </c>
      <c r="I40" s="75">
        <v>0.375</v>
      </c>
      <c r="J40" s="72" t="s">
        <v>219</v>
      </c>
      <c r="K40" s="58" t="s">
        <v>155</v>
      </c>
      <c r="L40" s="58" t="s">
        <v>124</v>
      </c>
      <c r="M40" s="58" t="s">
        <v>209</v>
      </c>
    </row>
    <row r="41" spans="1:13" ht="15">
      <c r="A41">
        <v>6</v>
      </c>
      <c r="B41" s="74">
        <v>0.3854166666666667</v>
      </c>
      <c r="C41" s="65" t="s">
        <v>220</v>
      </c>
      <c r="D41" s="73" t="s">
        <v>153</v>
      </c>
      <c r="E41" s="73" t="s">
        <v>116</v>
      </c>
      <c r="F41" s="73" t="s">
        <v>207</v>
      </c>
      <c r="G41" s="73"/>
      <c r="H41">
        <v>6</v>
      </c>
      <c r="I41" s="74">
        <v>0.3854166666666667</v>
      </c>
      <c r="J41" s="66" t="s">
        <v>221</v>
      </c>
      <c r="K41" t="s">
        <v>185</v>
      </c>
      <c r="L41" t="s">
        <v>117</v>
      </c>
      <c r="M41" t="s">
        <v>209</v>
      </c>
    </row>
    <row r="42" spans="1:13" ht="15">
      <c r="A42">
        <v>7</v>
      </c>
      <c r="B42" s="74">
        <v>0.3958333333333333</v>
      </c>
      <c r="C42" s="71" t="s">
        <v>222</v>
      </c>
      <c r="D42" s="58" t="s">
        <v>110</v>
      </c>
      <c r="E42" s="58" t="s">
        <v>161</v>
      </c>
      <c r="F42" s="73" t="s">
        <v>213</v>
      </c>
      <c r="G42" s="73"/>
      <c r="H42" s="58">
        <v>7</v>
      </c>
      <c r="I42" s="75">
        <v>0.3958333333333333</v>
      </c>
      <c r="J42" s="72" t="s">
        <v>223</v>
      </c>
      <c r="K42" s="58" t="s">
        <v>195</v>
      </c>
      <c r="L42" s="58" t="s">
        <v>179</v>
      </c>
      <c r="M42" s="58" t="s">
        <v>215</v>
      </c>
    </row>
    <row r="43" spans="1:13" ht="15">
      <c r="A43">
        <v>8</v>
      </c>
      <c r="B43" s="74">
        <v>0.40625</v>
      </c>
      <c r="C43" s="65" t="s">
        <v>224</v>
      </c>
      <c r="D43" s="73" t="s">
        <v>118</v>
      </c>
      <c r="E43" s="73" t="s">
        <v>167</v>
      </c>
      <c r="F43" s="73" t="s">
        <v>213</v>
      </c>
      <c r="G43" s="73"/>
      <c r="H43">
        <v>8</v>
      </c>
      <c r="I43" s="74">
        <v>0.40625</v>
      </c>
      <c r="J43" s="66" t="s">
        <v>225</v>
      </c>
      <c r="K43" t="s">
        <v>128</v>
      </c>
      <c r="L43" t="s">
        <v>146</v>
      </c>
      <c r="M43" t="s">
        <v>215</v>
      </c>
    </row>
    <row r="44" spans="1:13" ht="15">
      <c r="A44">
        <v>9</v>
      </c>
      <c r="B44" s="74">
        <v>0.4166666666666667</v>
      </c>
      <c r="C44" s="71" t="s">
        <v>226</v>
      </c>
      <c r="D44" s="58" t="s">
        <v>101</v>
      </c>
      <c r="E44" s="58" t="s">
        <v>110</v>
      </c>
      <c r="F44" s="73" t="s">
        <v>207</v>
      </c>
      <c r="G44" s="73"/>
      <c r="H44" s="58">
        <v>9</v>
      </c>
      <c r="I44" s="75">
        <v>0.4166666666666667</v>
      </c>
      <c r="J44" s="72" t="s">
        <v>227</v>
      </c>
      <c r="K44" s="58" t="s">
        <v>124</v>
      </c>
      <c r="L44" s="58" t="s">
        <v>195</v>
      </c>
      <c r="M44" s="58" t="s">
        <v>209</v>
      </c>
    </row>
    <row r="45" spans="1:13" ht="15">
      <c r="A45">
        <v>10</v>
      </c>
      <c r="B45" s="74">
        <v>0.4270833333333333</v>
      </c>
      <c r="C45" s="65" t="s">
        <v>228</v>
      </c>
      <c r="D45" s="73" t="s">
        <v>116</v>
      </c>
      <c r="E45" s="73" t="s">
        <v>118</v>
      </c>
      <c r="F45" s="73" t="s">
        <v>207</v>
      </c>
      <c r="G45" s="73"/>
      <c r="H45">
        <v>10</v>
      </c>
      <c r="I45" s="74">
        <v>0.4270833333333333</v>
      </c>
      <c r="J45" s="66" t="s">
        <v>229</v>
      </c>
      <c r="K45" t="s">
        <v>117</v>
      </c>
      <c r="L45" t="s">
        <v>173</v>
      </c>
      <c r="M45" t="s">
        <v>209</v>
      </c>
    </row>
    <row r="46" spans="1:13" ht="15">
      <c r="A46">
        <v>11</v>
      </c>
      <c r="B46" s="74">
        <v>0.4375</v>
      </c>
      <c r="C46" s="71" t="s">
        <v>230</v>
      </c>
      <c r="D46" s="58" t="s">
        <v>161</v>
      </c>
      <c r="E46" s="58" t="s">
        <v>140</v>
      </c>
      <c r="F46" s="73" t="s">
        <v>213</v>
      </c>
      <c r="G46" s="73"/>
      <c r="H46" s="58">
        <v>11</v>
      </c>
      <c r="I46" s="75">
        <v>0.4375</v>
      </c>
      <c r="J46" s="72" t="s">
        <v>231</v>
      </c>
      <c r="K46" s="58" t="s">
        <v>179</v>
      </c>
      <c r="L46" s="58" t="s">
        <v>155</v>
      </c>
      <c r="M46" s="58" t="s">
        <v>215</v>
      </c>
    </row>
    <row r="47" spans="1:13" ht="15">
      <c r="A47">
        <v>12</v>
      </c>
      <c r="B47" s="74">
        <v>0.4479166666666667</v>
      </c>
      <c r="C47" s="65" t="s">
        <v>232</v>
      </c>
      <c r="D47" s="73" t="s">
        <v>167</v>
      </c>
      <c r="E47" s="73" t="s">
        <v>153</v>
      </c>
      <c r="F47" s="73" t="s">
        <v>213</v>
      </c>
      <c r="G47" s="73"/>
      <c r="H47">
        <v>12</v>
      </c>
      <c r="I47" s="74">
        <v>0.4479166666666667</v>
      </c>
      <c r="J47" s="66" t="s">
        <v>233</v>
      </c>
      <c r="K47" t="s">
        <v>185</v>
      </c>
      <c r="L47" t="s">
        <v>146</v>
      </c>
      <c r="M47" t="s">
        <v>215</v>
      </c>
    </row>
    <row r="48" spans="1:13" ht="15">
      <c r="A48">
        <v>13</v>
      </c>
      <c r="B48" s="74">
        <v>0.4583333333333333</v>
      </c>
      <c r="C48" s="71" t="s">
        <v>234</v>
      </c>
      <c r="D48" s="58" t="s">
        <v>128</v>
      </c>
      <c r="E48" s="58" t="s">
        <v>173</v>
      </c>
      <c r="F48" s="73" t="s">
        <v>207</v>
      </c>
      <c r="G48" s="73"/>
      <c r="H48" s="58">
        <v>13</v>
      </c>
      <c r="I48" s="75">
        <v>0.4583333333333333</v>
      </c>
      <c r="J48" s="72" t="s">
        <v>235</v>
      </c>
      <c r="K48" s="58" t="s">
        <v>146</v>
      </c>
      <c r="L48" s="58" t="s">
        <v>117</v>
      </c>
      <c r="M48" s="58" t="s">
        <v>209</v>
      </c>
    </row>
    <row r="49" spans="1:13" ht="15">
      <c r="A49">
        <v>14</v>
      </c>
      <c r="B49" s="74">
        <v>0.46875</v>
      </c>
      <c r="C49" s="65" t="s">
        <v>236</v>
      </c>
      <c r="D49" s="73" t="s">
        <v>173</v>
      </c>
      <c r="E49" s="73" t="s">
        <v>185</v>
      </c>
      <c r="F49" s="73" t="s">
        <v>213</v>
      </c>
      <c r="G49" s="73"/>
      <c r="H49">
        <v>14</v>
      </c>
      <c r="I49" s="74">
        <v>0.46875</v>
      </c>
      <c r="J49" s="66" t="s">
        <v>237</v>
      </c>
      <c r="K49" t="s">
        <v>117</v>
      </c>
      <c r="L49" t="s">
        <v>128</v>
      </c>
      <c r="M49" t="s">
        <v>215</v>
      </c>
    </row>
    <row r="50" spans="2:12" ht="15">
      <c r="B50" s="74">
        <v>0.4791666666666667</v>
      </c>
      <c r="C50" s="71"/>
      <c r="D50" s="58" t="s">
        <v>45</v>
      </c>
      <c r="E50" s="58"/>
      <c r="G50" s="73"/>
      <c r="H50" s="58"/>
      <c r="I50" s="75">
        <v>0.4791666666666667</v>
      </c>
      <c r="J50" s="72" t="s">
        <v>45</v>
      </c>
      <c r="K50" s="73"/>
      <c r="L50" s="73"/>
    </row>
    <row r="51" spans="1:13" ht="15">
      <c r="A51">
        <v>15</v>
      </c>
      <c r="B51" s="74">
        <v>0.4895833333333333</v>
      </c>
      <c r="C51" s="65" t="s">
        <v>238</v>
      </c>
      <c r="D51" s="73"/>
      <c r="E51" s="73"/>
      <c r="F51" t="s">
        <v>239</v>
      </c>
      <c r="G51" s="73"/>
      <c r="H51">
        <v>15</v>
      </c>
      <c r="I51" s="74">
        <v>0.4895833333333333</v>
      </c>
      <c r="J51" s="66" t="s">
        <v>240</v>
      </c>
      <c r="M51" t="s">
        <v>241</v>
      </c>
    </row>
    <row r="52" spans="1:13" ht="15">
      <c r="A52">
        <v>16</v>
      </c>
      <c r="B52" s="74">
        <v>0.5</v>
      </c>
      <c r="C52" s="71" t="s">
        <v>242</v>
      </c>
      <c r="D52" s="58"/>
      <c r="E52" s="58"/>
      <c r="F52" t="s">
        <v>239</v>
      </c>
      <c r="G52" s="73"/>
      <c r="H52" s="58">
        <v>16</v>
      </c>
      <c r="I52" s="75">
        <v>0.5</v>
      </c>
      <c r="J52" s="72" t="s">
        <v>243</v>
      </c>
      <c r="K52" s="58"/>
      <c r="L52" s="58"/>
      <c r="M52" t="s">
        <v>241</v>
      </c>
    </row>
    <row r="53" spans="1:13" ht="15">
      <c r="A53">
        <v>17</v>
      </c>
      <c r="B53" s="74">
        <v>0.5104166666666666</v>
      </c>
      <c r="C53" s="65" t="s">
        <v>244</v>
      </c>
      <c r="D53" s="73"/>
      <c r="E53" s="73"/>
      <c r="F53" t="s">
        <v>239</v>
      </c>
      <c r="G53" s="73"/>
      <c r="H53">
        <v>17</v>
      </c>
      <c r="I53" s="74">
        <v>0.5104166666666666</v>
      </c>
      <c r="J53" s="66" t="s">
        <v>244</v>
      </c>
      <c r="M53" t="s">
        <v>241</v>
      </c>
    </row>
    <row r="54" spans="1:13" ht="15">
      <c r="A54">
        <v>18</v>
      </c>
      <c r="B54" s="74">
        <v>0.5208333333333334</v>
      </c>
      <c r="C54" s="71" t="s">
        <v>90</v>
      </c>
      <c r="D54" s="58"/>
      <c r="E54" s="58"/>
      <c r="F54" t="s">
        <v>245</v>
      </c>
      <c r="G54" s="73"/>
      <c r="H54" s="58">
        <v>18</v>
      </c>
      <c r="I54" s="75">
        <v>0.5208333333333334</v>
      </c>
      <c r="J54" s="72" t="s">
        <v>246</v>
      </c>
      <c r="K54" s="58"/>
      <c r="L54" s="58"/>
      <c r="M54" t="s">
        <v>247</v>
      </c>
    </row>
    <row r="55" spans="2:10" ht="15">
      <c r="B55" s="74">
        <v>0.53125</v>
      </c>
      <c r="C55" s="65"/>
      <c r="D55" s="73" t="s">
        <v>248</v>
      </c>
      <c r="E55" s="73"/>
      <c r="G55" s="73"/>
      <c r="I55" s="74">
        <v>0.53125</v>
      </c>
      <c r="J55" s="66"/>
    </row>
    <row r="56" spans="1:12" ht="15">
      <c r="A56">
        <v>19</v>
      </c>
      <c r="B56" s="74">
        <v>0.5416666666666666</v>
      </c>
      <c r="C56" s="73"/>
      <c r="D56" s="73"/>
      <c r="E56" s="73"/>
      <c r="G56" s="73"/>
      <c r="H56">
        <v>19</v>
      </c>
      <c r="I56" s="74">
        <v>0.5416666666666666</v>
      </c>
      <c r="J56" s="73"/>
      <c r="K56" s="73"/>
      <c r="L56" s="73"/>
    </row>
    <row r="57" spans="1:12" ht="15">
      <c r="A57">
        <v>20</v>
      </c>
      <c r="B57" s="74">
        <v>0.5520833333333334</v>
      </c>
      <c r="C57" s="73"/>
      <c r="D57" s="73"/>
      <c r="E57" s="73"/>
      <c r="G57" s="73"/>
      <c r="H57">
        <v>20</v>
      </c>
      <c r="I57" s="74">
        <v>0.5520833333333334</v>
      </c>
      <c r="J57" s="73"/>
      <c r="K57" s="73"/>
      <c r="L57" s="73"/>
    </row>
    <row r="58" spans="1:12" ht="15">
      <c r="A58">
        <v>21</v>
      </c>
      <c r="B58" s="74">
        <v>0.5729166666666666</v>
      </c>
      <c r="C58" s="73"/>
      <c r="D58" s="73"/>
      <c r="E58" s="73"/>
      <c r="G58" s="73"/>
      <c r="H58">
        <v>21</v>
      </c>
      <c r="I58" s="74">
        <v>0.5729166666666666</v>
      </c>
      <c r="J58" s="73"/>
      <c r="K58" s="73"/>
      <c r="L58" s="73"/>
    </row>
    <row r="59" spans="1:12" ht="15">
      <c r="A59">
        <v>22</v>
      </c>
      <c r="B59" s="74">
        <v>0.59375</v>
      </c>
      <c r="C59" s="73"/>
      <c r="D59" s="73"/>
      <c r="E59" s="73"/>
      <c r="G59" s="73"/>
      <c r="H59">
        <v>22</v>
      </c>
      <c r="I59" s="76">
        <v>0.59375</v>
      </c>
      <c r="J59" s="73"/>
      <c r="L59" s="7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2:AE73"/>
  <sheetViews>
    <sheetView zoomScalePageLayoutView="0" workbookViewId="0" topLeftCell="I13">
      <selection activeCell="AF44" sqref="AF44"/>
    </sheetView>
  </sheetViews>
  <sheetFormatPr defaultColWidth="9.140625" defaultRowHeight="15"/>
  <cols>
    <col min="1" max="1" width="26.140625" style="0" bestFit="1" customWidth="1"/>
    <col min="13" max="13" width="10.7109375" style="0" customWidth="1"/>
    <col min="14" max="20" width="9.140625" style="0" hidden="1" customWidth="1"/>
    <col min="21" max="21" width="15.28125" style="0" customWidth="1"/>
    <col min="22" max="22" width="26.140625" style="0" bestFit="1" customWidth="1"/>
  </cols>
  <sheetData>
    <row r="1" ht="15.75" thickBot="1"/>
    <row r="2" spans="1:30" ht="24.75" customHeight="1" thickBot="1" thickTop="1">
      <c r="A2" s="3" t="s">
        <v>8</v>
      </c>
      <c r="B2" s="155" t="str">
        <f>A3</f>
        <v>BÉLA DREAM TEAM</v>
      </c>
      <c r="C2" s="156"/>
      <c r="D2" s="157" t="str">
        <f>A5</f>
        <v>VETÉSI</v>
      </c>
      <c r="E2" s="157"/>
      <c r="F2" s="157" t="str">
        <f>A7</f>
        <v>FALLER</v>
      </c>
      <c r="G2" s="157"/>
      <c r="H2" s="145" t="str">
        <f>A9</f>
        <v>PÁPA PETŐFI</v>
      </c>
      <c r="I2" s="145"/>
      <c r="J2" s="280">
        <f>A11</f>
        <v>0</v>
      </c>
      <c r="K2" s="281"/>
      <c r="L2" s="280">
        <f>A13</f>
        <v>0</v>
      </c>
      <c r="M2" s="281"/>
      <c r="N2" s="1"/>
      <c r="V2" s="6" t="s">
        <v>8</v>
      </c>
      <c r="W2" s="4" t="s">
        <v>1</v>
      </c>
      <c r="X2" s="4" t="s">
        <v>2</v>
      </c>
      <c r="Y2" s="4" t="s">
        <v>0</v>
      </c>
      <c r="Z2" s="4" t="s">
        <v>3</v>
      </c>
      <c r="AA2" s="4" t="s">
        <v>4</v>
      </c>
      <c r="AB2" s="4" t="s">
        <v>5</v>
      </c>
      <c r="AC2" s="4" t="s">
        <v>6</v>
      </c>
      <c r="AD2" s="5" t="s">
        <v>7</v>
      </c>
    </row>
    <row r="3" spans="1:31" ht="15.75" customHeight="1" thickTop="1">
      <c r="A3" s="158" t="s">
        <v>249</v>
      </c>
      <c r="B3" s="160"/>
      <c r="C3" s="161"/>
      <c r="D3" s="148">
        <v>11</v>
      </c>
      <c r="E3" s="149">
        <v>15</v>
      </c>
      <c r="F3" s="148">
        <v>11</v>
      </c>
      <c r="G3" s="149">
        <v>17</v>
      </c>
      <c r="H3" s="148">
        <v>11</v>
      </c>
      <c r="I3" s="149">
        <v>15</v>
      </c>
      <c r="J3" s="163"/>
      <c r="K3" s="282"/>
      <c r="L3" s="163"/>
      <c r="M3" s="282"/>
      <c r="N3" s="100">
        <f>IF(B3=C3,1,IF(B3&gt;C3,3,IF(B3&lt;C3,0)))</f>
        <v>1</v>
      </c>
      <c r="O3" s="100">
        <f>IF(D3=E3,1,IF(D3&gt;E3,3,IF(D3&lt;E3,0)))</f>
        <v>0</v>
      </c>
      <c r="P3" s="100">
        <f>IF(F3=G3,1,IF(F3&gt;G3,3,IF(F3&lt;G3,0)))</f>
        <v>0</v>
      </c>
      <c r="Q3" s="100">
        <f>IF(H3=I3,1,IF(H3&gt;I3,3,IF(H3&lt;I3,0)))</f>
        <v>0</v>
      </c>
      <c r="R3" s="100">
        <f>IF(J3=K3,1,IF(J3&gt;K3,3,IF(J3&lt;K3,0)))</f>
        <v>1</v>
      </c>
      <c r="S3" s="100">
        <f aca="true" t="shared" si="0" ref="S3:S11">IF(L3=M3,1,IF(L3&gt;M3,3,IF(L3&lt;M3,0)))</f>
        <v>1</v>
      </c>
      <c r="T3" s="100">
        <f>COUNTBLANK(B3:M3)/2</f>
        <v>3</v>
      </c>
      <c r="U3" s="2"/>
      <c r="V3" s="118" t="str">
        <f>A3</f>
        <v>BÉLA DREAM TEAM</v>
      </c>
      <c r="W3" s="120">
        <f>COUNT(B3:M3)/2</f>
        <v>3</v>
      </c>
      <c r="X3" s="120">
        <f>COUNTIF(N3:S4,3)</f>
        <v>0</v>
      </c>
      <c r="Y3" s="120">
        <f>COUNTIF(N3:S3,1)-T3</f>
        <v>0</v>
      </c>
      <c r="Z3" s="120">
        <f>COUNTIF(N3:S3,0)</f>
        <v>3</v>
      </c>
      <c r="AA3" s="120">
        <f>SUM(D3+F3+H3+J3+L3)</f>
        <v>33</v>
      </c>
      <c r="AB3" s="120">
        <f>SUM(E3+G3+I3+K3+M3)</f>
        <v>47</v>
      </c>
      <c r="AC3" s="116">
        <f>SUM(AA3-AB3)</f>
        <v>-14</v>
      </c>
      <c r="AD3" s="115">
        <f>X3*2+Y3+Z3</f>
        <v>3</v>
      </c>
      <c r="AE3" s="117" t="s">
        <v>13</v>
      </c>
    </row>
    <row r="4" spans="1:31" ht="15" customHeight="1">
      <c r="A4" s="159"/>
      <c r="B4" s="162"/>
      <c r="C4" s="154"/>
      <c r="D4" s="146"/>
      <c r="E4" s="147"/>
      <c r="F4" s="146"/>
      <c r="G4" s="147"/>
      <c r="H4" s="146"/>
      <c r="I4" s="147"/>
      <c r="J4" s="124"/>
      <c r="K4" s="126"/>
      <c r="L4" s="124"/>
      <c r="M4" s="126"/>
      <c r="N4" s="100">
        <f>IF(F4=G4,1,IF(F4&gt;G4,3,IF(F4&lt;G4,0)))</f>
        <v>1</v>
      </c>
      <c r="O4" s="100">
        <f>IF(H4=I4,1,IF(H4&gt;I4,3,IF(H4&lt;I4,0)))</f>
        <v>1</v>
      </c>
      <c r="P4" s="100">
        <f>IF(I4=J4,1,IF(I4&gt;J4,3,IF(I4&lt;J4,0)))</f>
        <v>1</v>
      </c>
      <c r="Q4" s="100">
        <f>IF(J4=K4,1,IF(J4&gt;K4,3,IF(J4&lt;K4,0)))</f>
        <v>1</v>
      </c>
      <c r="R4" s="100">
        <f>IF(K4=L4,1,IF(K4&gt;L4,3,IF(K4&lt;L4,0)))</f>
        <v>1</v>
      </c>
      <c r="S4" s="100">
        <f t="shared" si="0"/>
        <v>1</v>
      </c>
      <c r="T4" s="100"/>
      <c r="U4" s="2"/>
      <c r="V4" s="119"/>
      <c r="W4" s="120"/>
      <c r="X4" s="120"/>
      <c r="Y4" s="120"/>
      <c r="Z4" s="120"/>
      <c r="AA4" s="120"/>
      <c r="AB4" s="120"/>
      <c r="AC4" s="116"/>
      <c r="AD4" s="115"/>
      <c r="AE4" s="117"/>
    </row>
    <row r="5" spans="1:31" ht="15" customHeight="1">
      <c r="A5" s="158" t="s">
        <v>250</v>
      </c>
      <c r="B5" s="150">
        <v>15</v>
      </c>
      <c r="C5" s="147">
        <v>11</v>
      </c>
      <c r="D5" s="153"/>
      <c r="E5" s="154"/>
      <c r="F5" s="146">
        <v>18</v>
      </c>
      <c r="G5" s="147">
        <v>9</v>
      </c>
      <c r="H5" s="146">
        <v>9</v>
      </c>
      <c r="I5" s="147">
        <v>12</v>
      </c>
      <c r="J5" s="123"/>
      <c r="K5" s="125"/>
      <c r="L5" s="123"/>
      <c r="M5" s="125"/>
      <c r="N5" s="100">
        <f>IF(B5=C5,1,IF(B5&gt;C5,3,IF(B5&lt;C5,0)))</f>
        <v>3</v>
      </c>
      <c r="O5" s="100">
        <f>IF(D5=E5,1,IF(D5&gt;E5,3,IF(D5&lt;E5,0)))</f>
        <v>1</v>
      </c>
      <c r="P5" s="100">
        <f>IF(F5=G5,1,IF(F5&gt;G5,3,IF(F5&lt;G5,0)))</f>
        <v>3</v>
      </c>
      <c r="Q5" s="100">
        <f>IF(H5=I5,1,IF(H5&gt;I5,3,IF(H5&lt;I5,0)))</f>
        <v>0</v>
      </c>
      <c r="R5" s="100">
        <f>IF(J5=K5,1,IF(J5&gt;K5,3,IF(J5&lt;K5,0)))</f>
        <v>1</v>
      </c>
      <c r="S5" s="100">
        <f t="shared" si="0"/>
        <v>1</v>
      </c>
      <c r="T5" s="100">
        <f>COUNTBLANK(B5:M5)/2</f>
        <v>3</v>
      </c>
      <c r="U5" s="2"/>
      <c r="V5" s="164" t="str">
        <f>A5</f>
        <v>VETÉSI</v>
      </c>
      <c r="W5" s="120">
        <f>COUNT(B5:M5)/2</f>
        <v>3</v>
      </c>
      <c r="X5" s="120">
        <f>COUNTIF(N5:S5,3)</f>
        <v>2</v>
      </c>
      <c r="Y5" s="120">
        <f>COUNTIF(N5:S5,1)-T5</f>
        <v>0</v>
      </c>
      <c r="Z5" s="120">
        <f>COUNTIF(N5:S5,0)</f>
        <v>1</v>
      </c>
      <c r="AA5" s="120">
        <f>SUM(B5+F5+H5+J5+L5)</f>
        <v>42</v>
      </c>
      <c r="AB5" s="120">
        <f>SUM(C5+G5+I5+K5+M5)</f>
        <v>32</v>
      </c>
      <c r="AC5" s="116">
        <f>SUM(AA5-AB5)</f>
        <v>10</v>
      </c>
      <c r="AD5" s="115">
        <f>X5*2+Y5+Z5</f>
        <v>5</v>
      </c>
      <c r="AE5" s="127" t="s">
        <v>11</v>
      </c>
    </row>
    <row r="6" spans="1:31" ht="15" customHeight="1">
      <c r="A6" s="159"/>
      <c r="B6" s="150"/>
      <c r="C6" s="147"/>
      <c r="D6" s="153"/>
      <c r="E6" s="154"/>
      <c r="F6" s="146"/>
      <c r="G6" s="147"/>
      <c r="H6" s="146"/>
      <c r="I6" s="147"/>
      <c r="J6" s="124"/>
      <c r="K6" s="126"/>
      <c r="L6" s="124"/>
      <c r="M6" s="126"/>
      <c r="N6" s="100">
        <f>IF(F6=G6,1,IF(F6&gt;G6,3,IF(F6&lt;G6,0)))</f>
        <v>1</v>
      </c>
      <c r="O6" s="100">
        <f>IF(H6=I6,1,IF(H6&gt;I6,3,IF(H6&lt;I6,0)))</f>
        <v>1</v>
      </c>
      <c r="P6" s="100">
        <f>IF(I6=J6,1,IF(I6&gt;J6,3,IF(I6&lt;J6,0)))</f>
        <v>1</v>
      </c>
      <c r="Q6" s="100">
        <f>IF(J6=K6,1,IF(J6&gt;K6,3,IF(J6&lt;K6,0)))</f>
        <v>1</v>
      </c>
      <c r="R6" s="100">
        <f>IF(K6=L6,1,IF(K6&gt;L6,3,IF(K6&lt;L6,0)))</f>
        <v>1</v>
      </c>
      <c r="S6" s="100">
        <f t="shared" si="0"/>
        <v>1</v>
      </c>
      <c r="T6" s="100"/>
      <c r="U6" s="2"/>
      <c r="V6" s="164"/>
      <c r="W6" s="120"/>
      <c r="X6" s="120"/>
      <c r="Y6" s="120"/>
      <c r="Z6" s="120"/>
      <c r="AA6" s="120"/>
      <c r="AB6" s="120"/>
      <c r="AC6" s="116"/>
      <c r="AD6" s="115"/>
      <c r="AE6" s="127"/>
    </row>
    <row r="7" spans="1:31" ht="15" customHeight="1">
      <c r="A7" s="158" t="s">
        <v>140</v>
      </c>
      <c r="B7" s="150">
        <v>17</v>
      </c>
      <c r="C7" s="147">
        <v>11</v>
      </c>
      <c r="D7" s="146">
        <v>9</v>
      </c>
      <c r="E7" s="147">
        <v>18</v>
      </c>
      <c r="F7" s="153"/>
      <c r="G7" s="154"/>
      <c r="H7" s="146">
        <v>4</v>
      </c>
      <c r="I7" s="147">
        <v>13</v>
      </c>
      <c r="J7" s="123"/>
      <c r="K7" s="125"/>
      <c r="L7" s="123"/>
      <c r="M7" s="125"/>
      <c r="N7" s="100">
        <f>IF(B7=C7,1,IF(B7&gt;C7,3,IF(B7&lt;C7,0)))</f>
        <v>3</v>
      </c>
      <c r="O7" s="100">
        <f>IF(D7=E7,1,IF(D7&gt;E7,3,IF(D7&lt;E7,0)))</f>
        <v>0</v>
      </c>
      <c r="P7" s="100">
        <f>IF(F7=G7,1,IF(F7&gt;G7,3,IF(F7&lt;G7,0)))</f>
        <v>1</v>
      </c>
      <c r="Q7" s="100">
        <f>IF(H7=I7,1,IF(H7&gt;I7,3,IF(H7&lt;I7,0)))</f>
        <v>0</v>
      </c>
      <c r="R7" s="100">
        <f>IF(J7=K7,1,IF(J7&gt;K7,3,IF(J7&lt;K7,0)))</f>
        <v>1</v>
      </c>
      <c r="S7" s="100">
        <f t="shared" si="0"/>
        <v>1</v>
      </c>
      <c r="T7" s="100">
        <f>COUNTBLANK(B7:M7)/2</f>
        <v>3</v>
      </c>
      <c r="U7" s="2"/>
      <c r="V7" s="164" t="str">
        <f>A7</f>
        <v>FALLER</v>
      </c>
      <c r="W7" s="120">
        <f>COUNT(B7:M7)/2</f>
        <v>3</v>
      </c>
      <c r="X7" s="120">
        <f>COUNTIF(N7:S7,3)</f>
        <v>1</v>
      </c>
      <c r="Y7" s="120">
        <f>COUNTIF(N7:S7,1)-T7</f>
        <v>0</v>
      </c>
      <c r="Z7" s="120">
        <f>COUNTIF(N7:S7,0)</f>
        <v>2</v>
      </c>
      <c r="AA7" s="120">
        <f>SUM(D7+B7+H7+J7+L7)</f>
        <v>30</v>
      </c>
      <c r="AB7" s="120">
        <f>SUM(E7+C7+I7+K7+M7)</f>
        <v>42</v>
      </c>
      <c r="AC7" s="116">
        <f>SUM(AA7-AB7)</f>
        <v>-12</v>
      </c>
      <c r="AD7" s="115">
        <f>X7*2+Y7+Z7</f>
        <v>4</v>
      </c>
      <c r="AE7" s="117" t="s">
        <v>12</v>
      </c>
    </row>
    <row r="8" spans="1:31" ht="15" customHeight="1">
      <c r="A8" s="159"/>
      <c r="B8" s="150"/>
      <c r="C8" s="147"/>
      <c r="D8" s="146"/>
      <c r="E8" s="147"/>
      <c r="F8" s="153"/>
      <c r="G8" s="154"/>
      <c r="H8" s="146"/>
      <c r="I8" s="147"/>
      <c r="J8" s="124"/>
      <c r="K8" s="126"/>
      <c r="L8" s="124"/>
      <c r="M8" s="126"/>
      <c r="N8" s="100">
        <f>IF(F8=G8,1,IF(F8&gt;G8,3,IF(F8&lt;G8,0)))</f>
        <v>1</v>
      </c>
      <c r="O8" s="100">
        <f>IF(H8=I8,1,IF(H8&gt;I8,3,IF(H8&lt;I8,0)))</f>
        <v>1</v>
      </c>
      <c r="P8" s="100">
        <f>IF(I8=J8,1,IF(I8&gt;J8,3,IF(I8&lt;J8,0)))</f>
        <v>1</v>
      </c>
      <c r="Q8" s="100">
        <f>IF(J8=K8,1,IF(J8&gt;K8,3,IF(J8&lt;K8,0)))</f>
        <v>1</v>
      </c>
      <c r="R8" s="100">
        <f>IF(K8=L8,1,IF(K8&gt;L8,3,IF(K8&lt;L8,0)))</f>
        <v>1</v>
      </c>
      <c r="S8" s="100">
        <f t="shared" si="0"/>
        <v>1</v>
      </c>
      <c r="T8" s="100"/>
      <c r="U8" s="2"/>
      <c r="V8" s="164"/>
      <c r="W8" s="120"/>
      <c r="X8" s="120"/>
      <c r="Y8" s="120"/>
      <c r="Z8" s="120"/>
      <c r="AA8" s="120"/>
      <c r="AB8" s="120"/>
      <c r="AC8" s="116"/>
      <c r="AD8" s="115"/>
      <c r="AE8" s="117"/>
    </row>
    <row r="9" spans="1:31" ht="15" customHeight="1">
      <c r="A9" s="158" t="s">
        <v>251</v>
      </c>
      <c r="B9" s="151">
        <v>15</v>
      </c>
      <c r="C9" s="125">
        <v>11</v>
      </c>
      <c r="D9" s="123">
        <v>12</v>
      </c>
      <c r="E9" s="125">
        <v>9</v>
      </c>
      <c r="F9" s="123">
        <v>13</v>
      </c>
      <c r="G9" s="125">
        <v>4</v>
      </c>
      <c r="H9" s="165"/>
      <c r="I9" s="166"/>
      <c r="J9" s="123"/>
      <c r="K9" s="125"/>
      <c r="L9" s="123"/>
      <c r="M9" s="125"/>
      <c r="N9" s="171">
        <f>IF(B9=C9,1,IF(B9&gt;C9,3,IF(B9&lt;C9,0)))</f>
        <v>3</v>
      </c>
      <c r="O9" s="100">
        <f>IF(D9=E9,1,IF(D9&gt;E9,3,IF(D9&lt;E9,0)))</f>
        <v>3</v>
      </c>
      <c r="P9" s="100">
        <f>IF(F9=G9,1,IF(F9&gt;G9,3,IF(F9&lt;G9,0)))</f>
        <v>3</v>
      </c>
      <c r="Q9" s="100">
        <f>IF(H9=I9,1,IF(H9&gt;I9,3,IF(H9&lt;I9,0)))</f>
        <v>1</v>
      </c>
      <c r="R9" s="100">
        <f>IF(J9=K9,1,IF(J9&gt;K9,3,IF(J9&lt;K9,0)))</f>
        <v>1</v>
      </c>
      <c r="S9" s="2">
        <f t="shared" si="0"/>
        <v>1</v>
      </c>
      <c r="T9" s="100">
        <f>COUNTBLANK(B9:M9)/2</f>
        <v>3</v>
      </c>
      <c r="U9" s="2"/>
      <c r="V9" s="172" t="str">
        <f>A9</f>
        <v>PÁPA PETŐFI</v>
      </c>
      <c r="W9" s="174">
        <f>COUNT(B9:M9)/2</f>
        <v>3</v>
      </c>
      <c r="X9" s="174">
        <f>COUNTIF(N9:S9,3)</f>
        <v>3</v>
      </c>
      <c r="Y9" s="174">
        <f>COUNTIF(N9:S9,1)-T9</f>
        <v>0</v>
      </c>
      <c r="Z9" s="174">
        <f>COUNTIF(N9:S9,0)</f>
        <v>0</v>
      </c>
      <c r="AA9" s="174">
        <f>SUM(D9+F9+B9+J9+L9)</f>
        <v>40</v>
      </c>
      <c r="AB9" s="174">
        <f>SUM(E9+G9+C9+K9+M9)</f>
        <v>24</v>
      </c>
      <c r="AC9" s="180">
        <f>SUM(AA9-AB9)</f>
        <v>16</v>
      </c>
      <c r="AD9" s="187">
        <f>X9*2+Y9+Z9</f>
        <v>6</v>
      </c>
      <c r="AE9" s="127" t="s">
        <v>10</v>
      </c>
    </row>
    <row r="10" spans="1:31" ht="15" customHeight="1">
      <c r="A10" s="159"/>
      <c r="B10" s="152"/>
      <c r="C10" s="126"/>
      <c r="D10" s="124"/>
      <c r="E10" s="126"/>
      <c r="F10" s="124"/>
      <c r="G10" s="126"/>
      <c r="H10" s="167"/>
      <c r="I10" s="168"/>
      <c r="J10" s="124"/>
      <c r="K10" s="126"/>
      <c r="L10" s="124"/>
      <c r="M10" s="126"/>
      <c r="N10" s="171"/>
      <c r="O10" s="100"/>
      <c r="P10" s="100"/>
      <c r="Q10" s="100"/>
      <c r="R10" s="100"/>
      <c r="S10" s="2">
        <f t="shared" si="0"/>
        <v>1</v>
      </c>
      <c r="T10" s="100"/>
      <c r="U10" s="2"/>
      <c r="V10" s="173"/>
      <c r="W10" s="175"/>
      <c r="X10" s="175"/>
      <c r="Y10" s="175"/>
      <c r="Z10" s="175"/>
      <c r="AA10" s="175"/>
      <c r="AB10" s="175"/>
      <c r="AC10" s="181"/>
      <c r="AD10" s="188"/>
      <c r="AE10" s="127"/>
    </row>
    <row r="11" spans="1:31" ht="15" customHeight="1">
      <c r="A11" s="169"/>
      <c r="B11" s="151"/>
      <c r="C11" s="125"/>
      <c r="D11" s="123"/>
      <c r="E11" s="125"/>
      <c r="F11" s="123"/>
      <c r="G11" s="125"/>
      <c r="H11" s="123"/>
      <c r="I11" s="125"/>
      <c r="J11" s="165"/>
      <c r="K11" s="166"/>
      <c r="L11" s="123"/>
      <c r="M11" s="125"/>
      <c r="N11" s="2">
        <f>IF(B11=C11,1,IF(B11&gt;C11,3,IF(B11&lt;C11,0)))</f>
        <v>1</v>
      </c>
      <c r="O11" s="2">
        <f>IF(D11=E11,1,IF(D11&gt;E11,3,IF(D11&lt;E11,0)))</f>
        <v>1</v>
      </c>
      <c r="P11" s="2">
        <f>IF(F11=G11,1,IF(F11&gt;G11,3,IF(F11&lt;G11,0)))</f>
        <v>1</v>
      </c>
      <c r="Q11" s="100">
        <f>IF(H11=I11,1,IF(H11&gt;I11,3,IF(H11&lt;I11,0)))</f>
        <v>1</v>
      </c>
      <c r="R11" s="100">
        <f>IF(J11=K11,1,IF(J11&gt;K11,3,IF(J11&lt;K11,0)))</f>
        <v>1</v>
      </c>
      <c r="S11" s="100">
        <f t="shared" si="0"/>
        <v>1</v>
      </c>
      <c r="T11" s="100">
        <f>COUNTBLANK(B11:M11)/2</f>
        <v>6</v>
      </c>
      <c r="U11" s="2"/>
      <c r="V11" s="177">
        <f>A11</f>
        <v>0</v>
      </c>
      <c r="W11" s="174">
        <f>COUNT(B11:M11)/2</f>
        <v>0</v>
      </c>
      <c r="X11" s="174">
        <f>COUNTIF(N11:S11,3)</f>
        <v>0</v>
      </c>
      <c r="Y11" s="174">
        <f>COUNTIF(N11:S11,1)-T11</f>
        <v>0</v>
      </c>
      <c r="Z11" s="174">
        <f>COUNTIF(N11:S11,0)</f>
        <v>0</v>
      </c>
      <c r="AA11" s="174">
        <f>SUM(D11+F11+H11+B11+L11)</f>
        <v>0</v>
      </c>
      <c r="AB11" s="174">
        <f>SUM(E11+G11+I11+C11+M11)</f>
        <v>0</v>
      </c>
      <c r="AC11" s="180">
        <f>SUM(AA11-AB11)</f>
        <v>0</v>
      </c>
      <c r="AD11" s="187">
        <f>X11*2+Y11+Z11</f>
        <v>0</v>
      </c>
      <c r="AE11" s="127"/>
    </row>
    <row r="12" spans="1:31" ht="15" customHeight="1">
      <c r="A12" s="170"/>
      <c r="B12" s="152"/>
      <c r="C12" s="126"/>
      <c r="D12" s="124"/>
      <c r="E12" s="126"/>
      <c r="F12" s="124"/>
      <c r="G12" s="126"/>
      <c r="H12" s="124"/>
      <c r="I12" s="126"/>
      <c r="J12" s="167"/>
      <c r="K12" s="168"/>
      <c r="L12" s="124"/>
      <c r="M12" s="126"/>
      <c r="N12" s="2">
        <f>IF(F12=G12,1,IF(F12&gt;G12,3,IF(F12&lt;G12,0)))</f>
        <v>1</v>
      </c>
      <c r="O12" s="2">
        <f>IF(H12=I12,1,IF(H12&gt;I12,3,IF(H12&lt;I12,0)))</f>
        <v>1</v>
      </c>
      <c r="P12" s="2">
        <f>IF(I12=J12,1,IF(I12&gt;J12,3,IF(I12&lt;J12,0)))</f>
        <v>1</v>
      </c>
      <c r="Q12" s="100"/>
      <c r="R12" s="100"/>
      <c r="S12" s="100"/>
      <c r="T12" s="100"/>
      <c r="U12" s="2"/>
      <c r="V12" s="178"/>
      <c r="W12" s="175"/>
      <c r="X12" s="175"/>
      <c r="Y12" s="175"/>
      <c r="Z12" s="175"/>
      <c r="AA12" s="175"/>
      <c r="AB12" s="175"/>
      <c r="AC12" s="181"/>
      <c r="AD12" s="188"/>
      <c r="AE12" s="127"/>
    </row>
    <row r="13" spans="1:31" ht="15" customHeight="1">
      <c r="A13" s="169"/>
      <c r="B13" s="151"/>
      <c r="C13" s="125"/>
      <c r="D13" s="123"/>
      <c r="E13" s="125"/>
      <c r="F13" s="123"/>
      <c r="G13" s="125"/>
      <c r="H13" s="123"/>
      <c r="I13" s="125"/>
      <c r="J13" s="123"/>
      <c r="K13" s="125"/>
      <c r="L13" s="165"/>
      <c r="M13" s="166"/>
      <c r="N13" s="2">
        <f>IF(B13=C13,1,IF(B13&gt;C13,3,IF(B13&lt;C13,0)))</f>
        <v>1</v>
      </c>
      <c r="O13" s="100">
        <f>IF(D13=E13,1,IF(D13&gt;E13,3,IF(D13&lt;E13,0)))</f>
        <v>1</v>
      </c>
      <c r="P13" s="100">
        <f>IF(F13=G13,1,IF(F13&gt;G13,3,IF(F13&lt;G13,0)))</f>
        <v>1</v>
      </c>
      <c r="Q13" s="2">
        <f>IF(H13=I13,1,IF(H13&gt;I13,3,IF(H13&lt;I13,0)))</f>
        <v>1</v>
      </c>
      <c r="R13" s="100">
        <f>IF(J13=K13,1,IF(J13&gt;K13,3,IF(J13&lt;K13,0)))</f>
        <v>1</v>
      </c>
      <c r="S13" s="100">
        <f>IF(L13=M13,1,IF(L13&gt;M13,3,IF(L13&lt;M13,0)))</f>
        <v>1</v>
      </c>
      <c r="T13" s="100">
        <f>COUNTBLANK(B13:M13)/2</f>
        <v>6</v>
      </c>
      <c r="U13" s="2"/>
      <c r="V13" s="177">
        <f>A13</f>
        <v>0</v>
      </c>
      <c r="W13" s="174">
        <f>COUNT(B13:M13)/2</f>
        <v>0</v>
      </c>
      <c r="X13" s="174">
        <f>COUNTIF(N13:S14,3)</f>
        <v>0</v>
      </c>
      <c r="Y13" s="174">
        <f>COUNTIF(N13:S13,1)-T13</f>
        <v>0</v>
      </c>
      <c r="Z13" s="174">
        <f>COUNTIF(N13:S13,0)</f>
        <v>0</v>
      </c>
      <c r="AA13" s="174">
        <f>SUM(D13+F13+H13+J13+B13)</f>
        <v>0</v>
      </c>
      <c r="AB13" s="174">
        <f>SUM(E13+G13+I13+K13+C13)</f>
        <v>0</v>
      </c>
      <c r="AC13" s="180">
        <f>SUM(AA13-AB13)</f>
        <v>0</v>
      </c>
      <c r="AD13" s="187">
        <f>X13*2+Y13+Z13</f>
        <v>0</v>
      </c>
      <c r="AE13" s="287"/>
    </row>
    <row r="14" spans="1:31" ht="15" customHeight="1" thickBot="1">
      <c r="A14" s="170"/>
      <c r="B14" s="152"/>
      <c r="C14" s="126"/>
      <c r="D14" s="124"/>
      <c r="E14" s="126"/>
      <c r="F14" s="124"/>
      <c r="G14" s="126"/>
      <c r="H14" s="124"/>
      <c r="I14" s="126"/>
      <c r="J14" s="124"/>
      <c r="K14" s="126"/>
      <c r="L14" s="167"/>
      <c r="M14" s="168"/>
      <c r="N14" s="2">
        <f>IF(F14=G14,1,IF(F14&gt;G14,3,IF(F14&lt;G14,0)))</f>
        <v>1</v>
      </c>
      <c r="O14" s="100"/>
      <c r="P14" s="100"/>
      <c r="Q14" s="2">
        <f>IF(J14=K14,1,IF(J14&gt;K14,3,IF(J14&lt;K14,0)))</f>
        <v>1</v>
      </c>
      <c r="R14" s="100"/>
      <c r="S14" s="100"/>
      <c r="T14" s="100"/>
      <c r="U14" s="2"/>
      <c r="V14" s="179"/>
      <c r="W14" s="176"/>
      <c r="X14" s="176"/>
      <c r="Y14" s="176"/>
      <c r="Z14" s="176"/>
      <c r="AA14" s="176"/>
      <c r="AB14" s="176"/>
      <c r="AC14" s="286"/>
      <c r="AD14" s="285"/>
      <c r="AE14" s="287"/>
    </row>
    <row r="15" ht="16.5" thickBot="1" thickTop="1"/>
    <row r="16" spans="1:30" ht="17.25" thickBot="1" thickTop="1">
      <c r="A16" s="7" t="s">
        <v>9</v>
      </c>
      <c r="B16" s="134" t="str">
        <f>A17</f>
        <v>BÉLA BOYS 1</v>
      </c>
      <c r="C16" s="134"/>
      <c r="D16" s="134" t="str">
        <f>A19</f>
        <v>MEDGYA "A"</v>
      </c>
      <c r="E16" s="134"/>
      <c r="F16" s="134" t="str">
        <f>A21</f>
        <v>TÜRR 2</v>
      </c>
      <c r="G16" s="134"/>
      <c r="H16" s="144" t="str">
        <f>A23</f>
        <v>LOVASSY</v>
      </c>
      <c r="I16" s="144"/>
      <c r="J16" s="121">
        <f>A25</f>
        <v>0</v>
      </c>
      <c r="K16" s="135"/>
      <c r="L16" s="121">
        <f>A27</f>
        <v>0</v>
      </c>
      <c r="M16" s="122"/>
      <c r="N16" s="1"/>
      <c r="V16" s="6" t="s">
        <v>9</v>
      </c>
      <c r="W16" s="4" t="s">
        <v>1</v>
      </c>
      <c r="X16" s="4" t="s">
        <v>2</v>
      </c>
      <c r="Y16" s="4" t="s">
        <v>0</v>
      </c>
      <c r="Z16" s="4" t="s">
        <v>3</v>
      </c>
      <c r="AA16" s="4" t="s">
        <v>4</v>
      </c>
      <c r="AB16" s="4" t="s">
        <v>5</v>
      </c>
      <c r="AC16" s="4" t="s">
        <v>6</v>
      </c>
      <c r="AD16" s="5" t="s">
        <v>7</v>
      </c>
    </row>
    <row r="17" spans="1:31" ht="16.5" thickTop="1">
      <c r="A17" s="183" t="s">
        <v>252</v>
      </c>
      <c r="B17" s="160"/>
      <c r="C17" s="161"/>
      <c r="D17" s="142">
        <v>0</v>
      </c>
      <c r="E17" s="140">
        <v>20</v>
      </c>
      <c r="F17" s="142">
        <v>0</v>
      </c>
      <c r="G17" s="140">
        <v>20</v>
      </c>
      <c r="H17" s="142">
        <v>0</v>
      </c>
      <c r="I17" s="140">
        <v>20</v>
      </c>
      <c r="J17" s="136"/>
      <c r="K17" s="141"/>
      <c r="L17" s="136"/>
      <c r="M17" s="279"/>
      <c r="N17" s="100">
        <f>IF(B17=C17,1,IF(B17&gt;C17,3,IF(B17&lt;C17,0)))</f>
        <v>1</v>
      </c>
      <c r="O17" s="100">
        <f>IF(D17=E17,1,IF(D17&gt;E17,3,IF(D17&lt;E17,0)))</f>
        <v>0</v>
      </c>
      <c r="P17" s="100">
        <f>IF(F17=G17,1,IF(F17&gt;G17,3,IF(F17&lt;G17,0)))</f>
        <v>0</v>
      </c>
      <c r="Q17" s="100">
        <f>IF(H17=I17,1,IF(H17&gt;I17,3,IF(H17&lt;I17,0)))</f>
        <v>0</v>
      </c>
      <c r="R17" s="100">
        <f>IF(J17=K17,1,IF(J17&gt;K17,3,IF(J17&lt;K17,0)))</f>
        <v>1</v>
      </c>
      <c r="S17" s="100">
        <f aca="true" t="shared" si="1" ref="S17:S23">IF(L17=M17,1,IF(L17&gt;M17,3,IF(L17&lt;M17,0)))</f>
        <v>1</v>
      </c>
      <c r="T17" s="100">
        <f>COUNTBLANK(B17:M17)/2</f>
        <v>3</v>
      </c>
      <c r="U17" s="2"/>
      <c r="V17" s="164" t="str">
        <f>A17</f>
        <v>BÉLA BOYS 1</v>
      </c>
      <c r="W17" s="120">
        <f>COUNT(B17:M17)/2</f>
        <v>3</v>
      </c>
      <c r="X17" s="120">
        <f>COUNTIF(N17:S17,3)</f>
        <v>0</v>
      </c>
      <c r="Y17" s="120">
        <f>COUNTIF(N17:S17,1)-T17</f>
        <v>0</v>
      </c>
      <c r="Z17" s="120">
        <f>COUNTIF(N17:S17,0)</f>
        <v>3</v>
      </c>
      <c r="AA17" s="120">
        <f>SUM(D17+F17+H17+J17+L17)</f>
        <v>0</v>
      </c>
      <c r="AB17" s="120">
        <f>SUM(E17+G17+I17+K17+M17)</f>
        <v>60</v>
      </c>
      <c r="AC17" s="116">
        <f>SUM(AA17-AB17)</f>
        <v>-60</v>
      </c>
      <c r="AD17" s="115">
        <f>X17*2+Y17+Z17</f>
        <v>3</v>
      </c>
      <c r="AE17" s="117" t="s">
        <v>13</v>
      </c>
    </row>
    <row r="18" spans="1:31" ht="15.75">
      <c r="A18" s="182"/>
      <c r="B18" s="162"/>
      <c r="C18" s="154"/>
      <c r="D18" s="143"/>
      <c r="E18" s="137"/>
      <c r="F18" s="143"/>
      <c r="G18" s="137"/>
      <c r="H18" s="143"/>
      <c r="I18" s="137"/>
      <c r="J18" s="133"/>
      <c r="K18" s="131"/>
      <c r="L18" s="133"/>
      <c r="M18" s="191"/>
      <c r="N18" s="100">
        <f>IF(F18=G18,1,IF(F18&gt;G18,3,IF(F18&lt;G18,0)))</f>
        <v>1</v>
      </c>
      <c r="O18" s="100">
        <f>IF(H18=I18,1,IF(H18&gt;I18,3,IF(H18&lt;I18,0)))</f>
        <v>1</v>
      </c>
      <c r="P18" s="100">
        <f>IF(I18=J18,1,IF(I18&gt;J18,3,IF(I18&lt;J18,0)))</f>
        <v>1</v>
      </c>
      <c r="Q18" s="100">
        <f>IF(J18=K18,1,IF(J18&gt;K18,3,IF(J18&lt;K18,0)))</f>
        <v>1</v>
      </c>
      <c r="R18" s="100">
        <f>IF(K18=L18,1,IF(K18&gt;L18,3,IF(K18&lt;L18,0)))</f>
        <v>1</v>
      </c>
      <c r="S18" s="100">
        <f t="shared" si="1"/>
        <v>1</v>
      </c>
      <c r="T18" s="100"/>
      <c r="U18" s="2"/>
      <c r="V18" s="164"/>
      <c r="W18" s="120"/>
      <c r="X18" s="120"/>
      <c r="Y18" s="120"/>
      <c r="Z18" s="120"/>
      <c r="AA18" s="120"/>
      <c r="AB18" s="120"/>
      <c r="AC18" s="116"/>
      <c r="AD18" s="115"/>
      <c r="AE18" s="117"/>
    </row>
    <row r="19" spans="1:31" ht="15.75">
      <c r="A19" s="182" t="s">
        <v>253</v>
      </c>
      <c r="B19" s="184">
        <v>20</v>
      </c>
      <c r="C19" s="137">
        <v>0</v>
      </c>
      <c r="D19" s="153"/>
      <c r="E19" s="154"/>
      <c r="F19" s="143">
        <v>11</v>
      </c>
      <c r="G19" s="137">
        <v>14</v>
      </c>
      <c r="H19" s="143">
        <v>7</v>
      </c>
      <c r="I19" s="137">
        <v>11</v>
      </c>
      <c r="J19" s="132"/>
      <c r="K19" s="130"/>
      <c r="L19" s="132"/>
      <c r="M19" s="190"/>
      <c r="N19" s="100">
        <f>IF(B19=C19,1,IF(B19&gt;C19,3,IF(B19&lt;C19,0)))</f>
        <v>3</v>
      </c>
      <c r="O19" s="100">
        <f>IF(D19=E19,1,IF(D19&gt;E19,3,IF(D19&lt;E19,0)))</f>
        <v>1</v>
      </c>
      <c r="P19" s="100">
        <f>IF(F19=G19,1,IF(F19&gt;G19,3,IF(F19&lt;G19,0)))</f>
        <v>0</v>
      </c>
      <c r="Q19" s="100">
        <f>IF(H19=I19,1,IF(H19&gt;I19,3,IF(H19&lt;I19,0)))</f>
        <v>0</v>
      </c>
      <c r="R19" s="100">
        <f>IF(J19=K19,1,IF(J19&gt;K19,3,IF(J19&lt;K19,0)))</f>
        <v>1</v>
      </c>
      <c r="S19" s="100">
        <f t="shared" si="1"/>
        <v>1</v>
      </c>
      <c r="T19" s="100">
        <f>COUNTBLANK(B19:M19)/2</f>
        <v>3</v>
      </c>
      <c r="U19" s="2"/>
      <c r="V19" s="164" t="str">
        <f>A19</f>
        <v>MEDGYA "A"</v>
      </c>
      <c r="W19" s="120">
        <f>COUNT(B19:M19)/2</f>
        <v>3</v>
      </c>
      <c r="X19" s="120">
        <f>COUNTIF(N19:S19,3)</f>
        <v>1</v>
      </c>
      <c r="Y19" s="120">
        <f>COUNTIF(N19:S19,1)-T19</f>
        <v>0</v>
      </c>
      <c r="Z19" s="120">
        <f>COUNTIF(N19:S19,0)</f>
        <v>2</v>
      </c>
      <c r="AA19" s="120">
        <f>SUM(B19+F19+H19+J19+L19)</f>
        <v>38</v>
      </c>
      <c r="AB19" s="120">
        <f>SUM(C19+G19+I19+K19+M19)</f>
        <v>25</v>
      </c>
      <c r="AC19" s="116">
        <f>SUM(AA19-AB19)</f>
        <v>13</v>
      </c>
      <c r="AD19" s="115">
        <f>X19*2+Y19+Z19</f>
        <v>4</v>
      </c>
      <c r="AE19" s="117" t="s">
        <v>12</v>
      </c>
    </row>
    <row r="20" spans="1:31" ht="15.75">
      <c r="A20" s="182"/>
      <c r="B20" s="184"/>
      <c r="C20" s="137"/>
      <c r="D20" s="153"/>
      <c r="E20" s="154"/>
      <c r="F20" s="143"/>
      <c r="G20" s="137"/>
      <c r="H20" s="143"/>
      <c r="I20" s="137"/>
      <c r="J20" s="133"/>
      <c r="K20" s="131"/>
      <c r="L20" s="133"/>
      <c r="M20" s="191"/>
      <c r="N20" s="100">
        <f>IF(F20=G20,1,IF(F20&gt;G20,3,IF(F20&lt;G20,0)))</f>
        <v>1</v>
      </c>
      <c r="O20" s="100">
        <f>IF(H20=I20,1,IF(H20&gt;I20,3,IF(H20&lt;I20,0)))</f>
        <v>1</v>
      </c>
      <c r="P20" s="100">
        <f>IF(I20=J20,1,IF(I20&gt;J20,3,IF(I20&lt;J20,0)))</f>
        <v>1</v>
      </c>
      <c r="Q20" s="100">
        <f>IF(J20=K20,1,IF(J20&gt;K20,3,IF(J20&lt;K20,0)))</f>
        <v>1</v>
      </c>
      <c r="R20" s="100">
        <f>IF(K20=L20,1,IF(K20&gt;L20,3,IF(K20&lt;L20,0)))</f>
        <v>1</v>
      </c>
      <c r="S20" s="100">
        <f t="shared" si="1"/>
        <v>1</v>
      </c>
      <c r="T20" s="100"/>
      <c r="U20" s="2"/>
      <c r="V20" s="164"/>
      <c r="W20" s="120"/>
      <c r="X20" s="120"/>
      <c r="Y20" s="120"/>
      <c r="Z20" s="120"/>
      <c r="AA20" s="120"/>
      <c r="AB20" s="120"/>
      <c r="AC20" s="116"/>
      <c r="AD20" s="115"/>
      <c r="AE20" s="117"/>
    </row>
    <row r="21" spans="1:31" ht="15.75">
      <c r="A21" s="182" t="s">
        <v>254</v>
      </c>
      <c r="B21" s="184">
        <v>20</v>
      </c>
      <c r="C21" s="137">
        <v>0</v>
      </c>
      <c r="D21" s="143">
        <v>14</v>
      </c>
      <c r="E21" s="137">
        <v>11</v>
      </c>
      <c r="F21" s="153"/>
      <c r="G21" s="154"/>
      <c r="H21" s="143">
        <v>11</v>
      </c>
      <c r="I21" s="137">
        <v>9</v>
      </c>
      <c r="J21" s="132"/>
      <c r="K21" s="130"/>
      <c r="L21" s="132"/>
      <c r="M21" s="190"/>
      <c r="N21" s="100">
        <f>IF(B21=C21,1,IF(B21&gt;C21,3,IF(B21&lt;C21,0)))</f>
        <v>3</v>
      </c>
      <c r="O21" s="100">
        <f>IF(D21=E21,1,IF(D21&gt;E21,3,IF(D21&lt;E21,0)))</f>
        <v>3</v>
      </c>
      <c r="P21" s="100">
        <f>IF(F21=G21,1,IF(F21&gt;G21,3,IF(F21&lt;G21,0)))</f>
        <v>1</v>
      </c>
      <c r="Q21" s="100">
        <f>IF(H21=I21,1,IF(H21&gt;I21,3,IF(H21&lt;I21,0)))</f>
        <v>3</v>
      </c>
      <c r="R21" s="100">
        <f>IF(J21=K21,1,IF(J21&gt;K21,3,IF(J21&lt;K21,0)))</f>
        <v>1</v>
      </c>
      <c r="S21" s="100">
        <f t="shared" si="1"/>
        <v>1</v>
      </c>
      <c r="T21" s="100">
        <f>COUNTBLANK(B21:M21)/2</f>
        <v>3</v>
      </c>
      <c r="U21" s="2"/>
      <c r="V21" s="164" t="str">
        <f>A21</f>
        <v>TÜRR 2</v>
      </c>
      <c r="W21" s="120">
        <f>COUNT(B21:M21)/2</f>
        <v>3</v>
      </c>
      <c r="X21" s="120">
        <f>COUNTIF(N21:S21,3)</f>
        <v>3</v>
      </c>
      <c r="Y21" s="120">
        <f>COUNTIF(N21:S21,1)-T21</f>
        <v>0</v>
      </c>
      <c r="Z21" s="120">
        <f>COUNTIF(N21:S21,0)</f>
        <v>0</v>
      </c>
      <c r="AA21" s="120">
        <f>SUM(D21+B21+H21+J21+L21)</f>
        <v>45</v>
      </c>
      <c r="AB21" s="120">
        <f>SUM(E21+C21+I21+K21+M21)</f>
        <v>20</v>
      </c>
      <c r="AC21" s="116">
        <f>SUM(AA21-AB21)</f>
        <v>25</v>
      </c>
      <c r="AD21" s="115">
        <f>X21*2+Y21+Z21</f>
        <v>6</v>
      </c>
      <c r="AE21" s="127" t="s">
        <v>10</v>
      </c>
    </row>
    <row r="22" spans="1:31" ht="15.75">
      <c r="A22" s="182"/>
      <c r="B22" s="184"/>
      <c r="C22" s="137"/>
      <c r="D22" s="143"/>
      <c r="E22" s="137"/>
      <c r="F22" s="153"/>
      <c r="G22" s="154"/>
      <c r="H22" s="143"/>
      <c r="I22" s="137"/>
      <c r="J22" s="133"/>
      <c r="K22" s="131"/>
      <c r="L22" s="133"/>
      <c r="M22" s="191"/>
      <c r="N22" s="100">
        <f>IF(F22=G22,1,IF(F22&gt;G22,3,IF(F22&lt;G22,0)))</f>
        <v>1</v>
      </c>
      <c r="O22" s="100">
        <f>IF(H22=I22,1,IF(H22&gt;I22,3,IF(H22&lt;I22,0)))</f>
        <v>1</v>
      </c>
      <c r="P22" s="100">
        <f>IF(I22=J22,1,IF(I22&gt;J22,3,IF(I22&lt;J22,0)))</f>
        <v>1</v>
      </c>
      <c r="Q22" s="100">
        <f>IF(J22=K22,1,IF(J22&gt;K22,3,IF(J22&lt;K22,0)))</f>
        <v>1</v>
      </c>
      <c r="R22" s="100">
        <f>IF(K22=L22,1,IF(K22&gt;L22,3,IF(K22&lt;L22,0)))</f>
        <v>1</v>
      </c>
      <c r="S22" s="100">
        <f t="shared" si="1"/>
        <v>1</v>
      </c>
      <c r="T22" s="100"/>
      <c r="U22" s="2"/>
      <c r="V22" s="164"/>
      <c r="W22" s="120"/>
      <c r="X22" s="120"/>
      <c r="Y22" s="120"/>
      <c r="Z22" s="120"/>
      <c r="AA22" s="120"/>
      <c r="AB22" s="120"/>
      <c r="AC22" s="116"/>
      <c r="AD22" s="115"/>
      <c r="AE22" s="127"/>
    </row>
    <row r="23" spans="1:31" ht="15.75" customHeight="1">
      <c r="A23" s="185" t="s">
        <v>255</v>
      </c>
      <c r="B23" s="128">
        <v>20</v>
      </c>
      <c r="C23" s="130">
        <v>0</v>
      </c>
      <c r="D23" s="132">
        <v>11</v>
      </c>
      <c r="E23" s="130">
        <v>7</v>
      </c>
      <c r="F23" s="132">
        <v>9</v>
      </c>
      <c r="G23" s="130">
        <v>11</v>
      </c>
      <c r="H23" s="165"/>
      <c r="I23" s="166"/>
      <c r="J23" s="132"/>
      <c r="K23" s="130"/>
      <c r="L23" s="132"/>
      <c r="M23" s="190"/>
      <c r="N23" s="189">
        <f>IF(B23=C23,1,IF(B23&gt;C23,3,IF(B23&lt;C23,0)))</f>
        <v>3</v>
      </c>
      <c r="O23" s="2">
        <f>IF(D23=E23,1,IF(D23&gt;E23,3,IF(D23&lt;E23,0)))</f>
        <v>3</v>
      </c>
      <c r="P23" s="2">
        <f>IF(F23=G23,1,IF(F23&gt;G23,3,IF(F23&lt;G23,0)))</f>
        <v>0</v>
      </c>
      <c r="Q23" s="100">
        <f>IF(H23=I23,1,IF(H23&gt;I23,3,IF(H23&lt;I23,0)))</f>
        <v>1</v>
      </c>
      <c r="R23" s="100">
        <f>IF(J23=K23,1,IF(J23&gt;K23,3,IF(J23&lt;K23,0)))</f>
        <v>1</v>
      </c>
      <c r="S23" s="100">
        <f t="shared" si="1"/>
        <v>1</v>
      </c>
      <c r="T23" s="100">
        <f>COUNTBLANK(B23:M23)/2</f>
        <v>3</v>
      </c>
      <c r="U23" s="2"/>
      <c r="V23" s="172" t="str">
        <f>A23</f>
        <v>LOVASSY</v>
      </c>
      <c r="W23" s="174">
        <f>COUNT(B23:M23)/2</f>
        <v>3</v>
      </c>
      <c r="X23" s="174">
        <f>COUNTIF(N23:S23,3)</f>
        <v>2</v>
      </c>
      <c r="Y23" s="174">
        <f>COUNTIF(N23:S23,1)-T23</f>
        <v>0</v>
      </c>
      <c r="Z23" s="174">
        <f>COUNTIF(N23:S23,0)</f>
        <v>1</v>
      </c>
      <c r="AA23" s="174">
        <f>SUM(D23+F23+B23+J23+L23)</f>
        <v>40</v>
      </c>
      <c r="AB23" s="174">
        <f>SUM(E23+G23+C23+K23+M23)</f>
        <v>18</v>
      </c>
      <c r="AC23" s="180">
        <f>SUM(AA23-AB23)</f>
        <v>22</v>
      </c>
      <c r="AD23" s="187">
        <f>X23*2+Y23+Z23</f>
        <v>5</v>
      </c>
      <c r="AE23" s="127" t="s">
        <v>11</v>
      </c>
    </row>
    <row r="24" spans="1:31" ht="15.75" customHeight="1">
      <c r="A24" s="186"/>
      <c r="B24" s="129"/>
      <c r="C24" s="131"/>
      <c r="D24" s="133"/>
      <c r="E24" s="131"/>
      <c r="F24" s="133"/>
      <c r="G24" s="131"/>
      <c r="H24" s="167"/>
      <c r="I24" s="168"/>
      <c r="J24" s="133"/>
      <c r="K24" s="131"/>
      <c r="L24" s="133"/>
      <c r="M24" s="191"/>
      <c r="N24" s="189"/>
      <c r="O24" s="2">
        <f>IF(H24=I24,1,IF(H24&gt;I24,3,IF(H24&lt;I24,0)))</f>
        <v>1</v>
      </c>
      <c r="P24" s="2">
        <f>IF(I24=J24,1,IF(I24&gt;J24,3,IF(I24&lt;J24,0)))</f>
        <v>1</v>
      </c>
      <c r="Q24" s="100"/>
      <c r="R24" s="100"/>
      <c r="S24" s="100"/>
      <c r="T24" s="100"/>
      <c r="U24" s="2"/>
      <c r="V24" s="173"/>
      <c r="W24" s="175"/>
      <c r="X24" s="175"/>
      <c r="Y24" s="175"/>
      <c r="Z24" s="175"/>
      <c r="AA24" s="175"/>
      <c r="AB24" s="175"/>
      <c r="AC24" s="181"/>
      <c r="AD24" s="188"/>
      <c r="AE24" s="127"/>
    </row>
    <row r="25" spans="1:31" ht="15.75" customHeight="1">
      <c r="A25" s="138"/>
      <c r="B25" s="128"/>
      <c r="C25" s="130"/>
      <c r="D25" s="132"/>
      <c r="E25" s="130"/>
      <c r="F25" s="132"/>
      <c r="G25" s="130"/>
      <c r="H25" s="132"/>
      <c r="I25" s="130"/>
      <c r="J25" s="165"/>
      <c r="K25" s="166"/>
      <c r="L25" s="132"/>
      <c r="M25" s="190"/>
      <c r="N25" s="2">
        <f>IF(B25=C25,1,IF(B25&gt;C25,3,IF(B25&lt;C25,0)))</f>
        <v>1</v>
      </c>
      <c r="O25" s="2">
        <f>IF(D25=E25,1,IF(D25&gt;E25,3,IF(D25&lt;E25,0)))</f>
        <v>1</v>
      </c>
      <c r="P25" s="2">
        <f>IF(F25=G25,1,IF(F25&gt;G25,3,IF(F25&lt;G25,0)))</f>
        <v>1</v>
      </c>
      <c r="Q25" s="2">
        <f>IF(H25=I25,1,IF(H25&gt;I25,3,IF(H25&lt;I25,0)))</f>
        <v>1</v>
      </c>
      <c r="R25" s="2">
        <f>IF(J25=K25,1,IF(J25&gt;K25,3,IF(J25&lt;K25,0)))</f>
        <v>1</v>
      </c>
      <c r="S25" s="2">
        <f>IF(L25=M25,1,IF(L25&gt;M25,3,IF(L25&lt;M25,0)))</f>
        <v>1</v>
      </c>
      <c r="T25" s="100">
        <f>COUNTBLANK(B25:M25)/2</f>
        <v>6</v>
      </c>
      <c r="U25" s="2"/>
      <c r="V25" s="177">
        <f>A25</f>
        <v>0</v>
      </c>
      <c r="W25" s="174">
        <f>COUNT(B25:M25)/2</f>
        <v>0</v>
      </c>
      <c r="X25" s="174">
        <f>COUNTIF(N25:S25,3)</f>
        <v>0</v>
      </c>
      <c r="Y25" s="174">
        <f>COUNTIF(N25:S25,1)-T25</f>
        <v>0</v>
      </c>
      <c r="Z25" s="174">
        <f>COUNTIF(N25:S25,0)</f>
        <v>0</v>
      </c>
      <c r="AA25" s="174">
        <f>SUM(D25+F25+H25+B25+L25)</f>
        <v>0</v>
      </c>
      <c r="AB25" s="174">
        <f>SUM(E25+G25+I25+C25+M25)</f>
        <v>0</v>
      </c>
      <c r="AC25" s="180">
        <f>SUM(AA25-AB25)</f>
        <v>0</v>
      </c>
      <c r="AD25" s="187">
        <f>X25*2+Y25+Z25</f>
        <v>0</v>
      </c>
      <c r="AE25" s="127"/>
    </row>
    <row r="26" spans="1:31" ht="15.75" customHeight="1">
      <c r="A26" s="139"/>
      <c r="B26" s="129"/>
      <c r="C26" s="131"/>
      <c r="D26" s="133"/>
      <c r="E26" s="131"/>
      <c r="F26" s="133"/>
      <c r="G26" s="131"/>
      <c r="H26" s="133"/>
      <c r="I26" s="131"/>
      <c r="J26" s="167"/>
      <c r="K26" s="168"/>
      <c r="L26" s="133"/>
      <c r="M26" s="191"/>
      <c r="N26" s="2">
        <f>IF(F26=G26,1,IF(F26&gt;G26,3,IF(F26&lt;G26,0)))</f>
        <v>1</v>
      </c>
      <c r="O26" s="2">
        <f>IF(H26=I26,1,IF(H26&gt;I26,3,IF(H26&lt;I26,0)))</f>
        <v>1</v>
      </c>
      <c r="P26" s="2">
        <f>IF(I26=J26,1,IF(I26&gt;J26,3,IF(I26&lt;J26,0)))</f>
        <v>1</v>
      </c>
      <c r="Q26" s="2">
        <f>IF(J26=K26,1,IF(J26&gt;K26,3,IF(J26&lt;K26,0)))</f>
        <v>1</v>
      </c>
      <c r="R26" s="2">
        <f>IF(K26=L26,1,IF(K26&gt;L26,3,IF(K26&lt;L26,0)))</f>
        <v>1</v>
      </c>
      <c r="S26" s="2">
        <f>IF(L26=M26,1,IF(L26&gt;M26,3,IF(L26&lt;M26,0)))</f>
        <v>1</v>
      </c>
      <c r="T26" s="100"/>
      <c r="U26" s="2"/>
      <c r="V26" s="178"/>
      <c r="W26" s="175"/>
      <c r="X26" s="175"/>
      <c r="Y26" s="175"/>
      <c r="Z26" s="175"/>
      <c r="AA26" s="175"/>
      <c r="AB26" s="175"/>
      <c r="AC26" s="181"/>
      <c r="AD26" s="188"/>
      <c r="AE26" s="127"/>
    </row>
    <row r="27" spans="1:31" ht="15" customHeight="1">
      <c r="A27" s="138"/>
      <c r="B27" s="128"/>
      <c r="C27" s="130"/>
      <c r="D27" s="132"/>
      <c r="E27" s="130"/>
      <c r="F27" s="132"/>
      <c r="G27" s="130"/>
      <c r="H27" s="132"/>
      <c r="I27" s="130"/>
      <c r="J27" s="132"/>
      <c r="K27" s="130"/>
      <c r="L27" s="165"/>
      <c r="M27" s="283"/>
      <c r="N27" s="189">
        <f>IF(B27=C27,1,IF(B27&gt;C27,3,IF(B27&lt;C27,0)))</f>
        <v>1</v>
      </c>
      <c r="O27" s="2">
        <f>IF(D27=E27,1,IF(D27&gt;E27,3,IF(D27&lt;E27,0)))</f>
        <v>1</v>
      </c>
      <c r="P27" s="2">
        <f>IF(F27=G27,1,IF(F27&gt;G27,3,IF(F27&lt;G27,0)))</f>
        <v>1</v>
      </c>
      <c r="Q27" s="100">
        <f>IF(H27=I27,1,IF(H27&gt;I27,3,IF(H27&lt;I27,0)))</f>
        <v>1</v>
      </c>
      <c r="R27" s="100">
        <f>IF(J27=K27,1,IF(J27&gt;K27,3,IF(J27&lt;K27,0)))</f>
        <v>1</v>
      </c>
      <c r="S27" s="100">
        <f>IF(L27=M27,1,IF(L27&gt;M27,3,IF(L27&lt;M27,0)))</f>
        <v>1</v>
      </c>
      <c r="T27" s="100">
        <f>COUNTBLANK(B27:M27)/2</f>
        <v>6</v>
      </c>
      <c r="V27" s="177">
        <f>A27</f>
        <v>0</v>
      </c>
      <c r="W27" s="174">
        <f>COUNT(B27:M27)/2</f>
        <v>0</v>
      </c>
      <c r="X27" s="174">
        <f>COUNTIF(N27:S27,3)</f>
        <v>0</v>
      </c>
      <c r="Y27" s="174">
        <f>COUNTIF(N27:S27,1)-T27</f>
        <v>0</v>
      </c>
      <c r="Z27" s="174">
        <f>COUNTIF(N27:S27,0)</f>
        <v>0</v>
      </c>
      <c r="AA27" s="174">
        <f>SUM(D27+F27+H27+J27+B27)</f>
        <v>0</v>
      </c>
      <c r="AB27" s="174">
        <f>SUM(E27+G27+I27+K27+C27)</f>
        <v>0</v>
      </c>
      <c r="AC27" s="180">
        <f>SUM(AA27-AB27)</f>
        <v>0</v>
      </c>
      <c r="AD27" s="187">
        <f>X27*2+Y27+Z27</f>
        <v>0</v>
      </c>
      <c r="AE27" s="117"/>
    </row>
    <row r="28" spans="1:31" ht="15" customHeight="1">
      <c r="A28" s="139"/>
      <c r="B28" s="129"/>
      <c r="C28" s="131"/>
      <c r="D28" s="133"/>
      <c r="E28" s="131"/>
      <c r="F28" s="133"/>
      <c r="G28" s="131"/>
      <c r="H28" s="133"/>
      <c r="I28" s="131"/>
      <c r="J28" s="133"/>
      <c r="K28" s="131"/>
      <c r="L28" s="167"/>
      <c r="M28" s="284"/>
      <c r="N28" s="189"/>
      <c r="O28" s="2">
        <f>IF(H28=I28,1,IF(H28&gt;I28,3,IF(H28&lt;I28,0)))</f>
        <v>1</v>
      </c>
      <c r="P28" s="2">
        <f>IF(I28=J28,1,IF(I28&gt;J28,3,IF(I28&lt;J28,0)))</f>
        <v>1</v>
      </c>
      <c r="Q28" s="100"/>
      <c r="R28" s="100"/>
      <c r="S28" s="100"/>
      <c r="T28" s="100"/>
      <c r="V28" s="178"/>
      <c r="W28" s="175"/>
      <c r="X28" s="175"/>
      <c r="Y28" s="175"/>
      <c r="Z28" s="175"/>
      <c r="AA28" s="175"/>
      <c r="AB28" s="175"/>
      <c r="AC28" s="181"/>
      <c r="AD28" s="188"/>
      <c r="AE28" s="117"/>
    </row>
    <row r="30" ht="15.75" thickBot="1"/>
    <row r="31" spans="1:30" ht="25.5" customHeight="1" thickBot="1" thickTop="1">
      <c r="A31" s="24" t="s">
        <v>21</v>
      </c>
      <c r="B31" s="204" t="str">
        <f>A32</f>
        <v>BÉLA BOYS 2</v>
      </c>
      <c r="C31" s="205"/>
      <c r="D31" s="206" t="str">
        <f>A34</f>
        <v>BÁNKI 10.E</v>
      </c>
      <c r="E31" s="206"/>
      <c r="F31" s="206" t="str">
        <f>A36</f>
        <v>KÖZGÁZ</v>
      </c>
      <c r="G31" s="206"/>
      <c r="H31" s="207" t="str">
        <f>A38</f>
        <v>PADÁNYI</v>
      </c>
      <c r="I31" s="207"/>
      <c r="J31" s="192" t="str">
        <f>A40</f>
        <v>ÖVEGES</v>
      </c>
      <c r="K31" s="193"/>
      <c r="L31" s="192">
        <f>A42</f>
        <v>0</v>
      </c>
      <c r="M31" s="193"/>
      <c r="V31" s="6" t="s">
        <v>21</v>
      </c>
      <c r="W31" s="4" t="s">
        <v>1</v>
      </c>
      <c r="X31" s="4" t="s">
        <v>2</v>
      </c>
      <c r="Y31" s="4" t="s">
        <v>0</v>
      </c>
      <c r="Z31" s="4" t="s">
        <v>3</v>
      </c>
      <c r="AA31" s="4" t="s">
        <v>4</v>
      </c>
      <c r="AB31" s="4" t="s">
        <v>5</v>
      </c>
      <c r="AC31" s="4" t="s">
        <v>6</v>
      </c>
      <c r="AD31" s="5" t="s">
        <v>7</v>
      </c>
    </row>
    <row r="32" spans="1:31" ht="15.75" customHeight="1" thickTop="1">
      <c r="A32" s="198" t="s">
        <v>256</v>
      </c>
      <c r="B32" s="160"/>
      <c r="C32" s="161"/>
      <c r="D32" s="200">
        <v>3</v>
      </c>
      <c r="E32" s="202">
        <v>2</v>
      </c>
      <c r="F32" s="200">
        <v>4</v>
      </c>
      <c r="G32" s="202">
        <v>15</v>
      </c>
      <c r="H32" s="200">
        <v>1</v>
      </c>
      <c r="I32" s="202">
        <v>12</v>
      </c>
      <c r="J32" s="194">
        <v>5</v>
      </c>
      <c r="K32" s="196">
        <v>17</v>
      </c>
      <c r="L32" s="194"/>
      <c r="M32" s="196"/>
      <c r="N32" s="100">
        <f>IF(B32=C32,1,IF(B32&gt;C32,3,IF(B32&lt;C32,0)))</f>
        <v>1</v>
      </c>
      <c r="O32" s="100">
        <f>IF(D32=E32,1,IF(D32&gt;E32,3,IF(D32&lt;E32,0)))</f>
        <v>3</v>
      </c>
      <c r="P32" s="100">
        <f>IF(F32=G32,1,IF(F32&gt;G32,3,IF(F32&lt;G32,0)))</f>
        <v>0</v>
      </c>
      <c r="Q32" s="100">
        <f>IF(H32=I32,1,IF(H32&gt;I32,3,IF(H32&lt;I32,0)))</f>
        <v>0</v>
      </c>
      <c r="R32" s="100">
        <f>IF(J32=K32,1,IF(J32&gt;K32,3,IF(J32&lt;K32,0)))</f>
        <v>0</v>
      </c>
      <c r="S32" s="100">
        <f aca="true" t="shared" si="2" ref="S32:S43">IF(L32=M32,1,IF(L32&gt;M32,3,IF(L32&lt;M32,0)))</f>
        <v>1</v>
      </c>
      <c r="T32" s="100">
        <f>COUNTBLANK(B32:M32)/2</f>
        <v>2</v>
      </c>
      <c r="V32" s="164" t="str">
        <f>A32</f>
        <v>BÉLA BOYS 2</v>
      </c>
      <c r="W32" s="120">
        <f>COUNT(B32:M32)/2</f>
        <v>4</v>
      </c>
      <c r="X32" s="120">
        <f>COUNTIF(N32:S32,3)</f>
        <v>1</v>
      </c>
      <c r="Y32" s="120">
        <f>COUNTIF(N32:S32,1)-T32</f>
        <v>0</v>
      </c>
      <c r="Z32" s="120">
        <f>COUNTIF(N32:S32,0)</f>
        <v>3</v>
      </c>
      <c r="AA32" s="120">
        <f>SUM(D32+F32+H32+J32+L32)</f>
        <v>13</v>
      </c>
      <c r="AB32" s="120">
        <f>SUM(E32+G32+I32+K32+M32)</f>
        <v>46</v>
      </c>
      <c r="AC32" s="116">
        <f>SUM(AA32-AB32)</f>
        <v>-33</v>
      </c>
      <c r="AD32" s="115">
        <f>X32*2+Y32+Z32</f>
        <v>5</v>
      </c>
      <c r="AE32" s="113" t="s">
        <v>13</v>
      </c>
    </row>
    <row r="33" spans="1:31" ht="15" customHeight="1">
      <c r="A33" s="199"/>
      <c r="B33" s="162"/>
      <c r="C33" s="154"/>
      <c r="D33" s="201"/>
      <c r="E33" s="203"/>
      <c r="F33" s="201"/>
      <c r="G33" s="203"/>
      <c r="H33" s="201"/>
      <c r="I33" s="203"/>
      <c r="J33" s="195"/>
      <c r="K33" s="197"/>
      <c r="L33" s="195"/>
      <c r="M33" s="197"/>
      <c r="N33" s="100">
        <f>IF(F33=G33,1,IF(F33&gt;G33,3,IF(F33&lt;G33,0)))</f>
        <v>1</v>
      </c>
      <c r="O33" s="100">
        <f>IF(H33=I33,1,IF(H33&gt;I33,3,IF(H33&lt;I33,0)))</f>
        <v>1</v>
      </c>
      <c r="P33" s="100">
        <f>IF(I33=J33,1,IF(I33&gt;J33,3,IF(I33&lt;J33,0)))</f>
        <v>1</v>
      </c>
      <c r="Q33" s="100">
        <f>IF(J33=K33,1,IF(J33&gt;K33,3,IF(J33&lt;K33,0)))</f>
        <v>1</v>
      </c>
      <c r="R33" s="100">
        <f>IF(K33=L33,1,IF(K33&gt;L33,3,IF(K33&lt;L33,0)))</f>
        <v>1</v>
      </c>
      <c r="S33" s="100">
        <f t="shared" si="2"/>
        <v>1</v>
      </c>
      <c r="T33" s="100"/>
      <c r="V33" s="164"/>
      <c r="W33" s="120"/>
      <c r="X33" s="120"/>
      <c r="Y33" s="120"/>
      <c r="Z33" s="120"/>
      <c r="AA33" s="120"/>
      <c r="AB33" s="120"/>
      <c r="AC33" s="116"/>
      <c r="AD33" s="115"/>
      <c r="AE33" s="113"/>
    </row>
    <row r="34" spans="1:31" ht="15" customHeight="1">
      <c r="A34" s="208" t="s">
        <v>257</v>
      </c>
      <c r="B34" s="209">
        <v>2</v>
      </c>
      <c r="C34" s="203">
        <v>3</v>
      </c>
      <c r="D34" s="153"/>
      <c r="E34" s="154"/>
      <c r="F34" s="201">
        <v>3</v>
      </c>
      <c r="G34" s="203">
        <v>10</v>
      </c>
      <c r="H34" s="201">
        <v>2</v>
      </c>
      <c r="I34" s="203">
        <v>21</v>
      </c>
      <c r="J34" s="276">
        <v>0</v>
      </c>
      <c r="K34" s="211">
        <v>21</v>
      </c>
      <c r="L34" s="276"/>
      <c r="M34" s="211"/>
      <c r="N34" s="100">
        <f>IF(B34=C34,1,IF(B34&gt;C34,3,IF(B34&lt;C34,0)))</f>
        <v>0</v>
      </c>
      <c r="O34" s="100">
        <f>IF(D34=E34,1,IF(D34&gt;E34,3,IF(D34&lt;E34,0)))</f>
        <v>1</v>
      </c>
      <c r="P34" s="100">
        <f>IF(F34=G34,1,IF(F34&gt;G34,3,IF(F34&lt;G34,0)))</f>
        <v>0</v>
      </c>
      <c r="Q34" s="100">
        <f>IF(H34=I34,1,IF(H34&gt;I34,3,IF(H34&lt;I34,0)))</f>
        <v>0</v>
      </c>
      <c r="R34" s="100">
        <f>IF(J34=K34,1,IF(J34&gt;K34,3,IF(J34&lt;K34,0)))</f>
        <v>0</v>
      </c>
      <c r="S34" s="100">
        <f t="shared" si="2"/>
        <v>1</v>
      </c>
      <c r="T34" s="100">
        <f>COUNTBLANK(B34:M34)/2</f>
        <v>2</v>
      </c>
      <c r="V34" s="164" t="str">
        <f>A34</f>
        <v>BÁNKI 10.E</v>
      </c>
      <c r="W34" s="120">
        <f>COUNT(B34:M34)/2</f>
        <v>4</v>
      </c>
      <c r="X34" s="120">
        <f>COUNTIF(N34:S34,3)</f>
        <v>0</v>
      </c>
      <c r="Y34" s="120">
        <f>COUNTIF(N34:S34,1)-T34</f>
        <v>0</v>
      </c>
      <c r="Z34" s="120">
        <f>COUNTIF(N34:S34,0)</f>
        <v>4</v>
      </c>
      <c r="AA34" s="120">
        <f>SUM(B34+F34+H34+J34+L34)</f>
        <v>7</v>
      </c>
      <c r="AB34" s="120">
        <f>SUM(C34+G34+I34+K34+M34)</f>
        <v>55</v>
      </c>
      <c r="AC34" s="116">
        <f>SUM(AA34-AB34)</f>
        <v>-48</v>
      </c>
      <c r="AD34" s="115">
        <f>X34*2+Y34+Z34</f>
        <v>4</v>
      </c>
      <c r="AE34" s="113" t="s">
        <v>14</v>
      </c>
    </row>
    <row r="35" spans="1:31" ht="15" customHeight="1">
      <c r="A35" s="208"/>
      <c r="B35" s="209"/>
      <c r="C35" s="203"/>
      <c r="D35" s="153"/>
      <c r="E35" s="154"/>
      <c r="F35" s="201"/>
      <c r="G35" s="203"/>
      <c r="H35" s="201"/>
      <c r="I35" s="203"/>
      <c r="J35" s="195"/>
      <c r="K35" s="197"/>
      <c r="L35" s="195"/>
      <c r="M35" s="197"/>
      <c r="N35" s="100">
        <f>IF(F35=G35,1,IF(F35&gt;G35,3,IF(F35&lt;G35,0)))</f>
        <v>1</v>
      </c>
      <c r="O35" s="100">
        <f>IF(H35=I35,1,IF(H35&gt;I35,3,IF(H35&lt;I35,0)))</f>
        <v>1</v>
      </c>
      <c r="P35" s="100">
        <f>IF(I35=J35,1,IF(I35&gt;J35,3,IF(I35&lt;J35,0)))</f>
        <v>1</v>
      </c>
      <c r="Q35" s="100">
        <f>IF(J35=K35,1,IF(J35&gt;K35,3,IF(J35&lt;K35,0)))</f>
        <v>1</v>
      </c>
      <c r="R35" s="100">
        <f>IF(K35=L35,1,IF(K35&gt;L35,3,IF(K35&lt;L35,0)))</f>
        <v>1</v>
      </c>
      <c r="S35" s="100">
        <f t="shared" si="2"/>
        <v>1</v>
      </c>
      <c r="T35" s="100"/>
      <c r="V35" s="164"/>
      <c r="W35" s="120"/>
      <c r="X35" s="120"/>
      <c r="Y35" s="120"/>
      <c r="Z35" s="120"/>
      <c r="AA35" s="120"/>
      <c r="AB35" s="120"/>
      <c r="AC35" s="116"/>
      <c r="AD35" s="115"/>
      <c r="AE35" s="113"/>
    </row>
    <row r="36" spans="1:31" ht="15" customHeight="1">
      <c r="A36" s="208" t="s">
        <v>258</v>
      </c>
      <c r="B36" s="209">
        <v>15</v>
      </c>
      <c r="C36" s="203">
        <v>4</v>
      </c>
      <c r="D36" s="201">
        <v>10</v>
      </c>
      <c r="E36" s="203">
        <v>3</v>
      </c>
      <c r="F36" s="153"/>
      <c r="G36" s="154"/>
      <c r="H36" s="201">
        <v>5</v>
      </c>
      <c r="I36" s="203">
        <v>11</v>
      </c>
      <c r="J36" s="276">
        <v>12</v>
      </c>
      <c r="K36" s="211">
        <v>6</v>
      </c>
      <c r="L36" s="276"/>
      <c r="M36" s="211"/>
      <c r="N36" s="100">
        <f>IF(B36=C36,1,IF(B36&gt;C36,3,IF(B36&lt;C36,0)))</f>
        <v>3</v>
      </c>
      <c r="O36" s="100">
        <f>IF(D36=E36,1,IF(D36&gt;E36,3,IF(D36&lt;E36,0)))</f>
        <v>3</v>
      </c>
      <c r="P36" s="100">
        <f>IF(F36=G36,1,IF(F36&gt;G36,3,IF(F36&lt;G36,0)))</f>
        <v>1</v>
      </c>
      <c r="Q36" s="100">
        <f>IF(H36=I36,1,IF(H36&gt;I36,3,IF(H36&lt;I36,0)))</f>
        <v>0</v>
      </c>
      <c r="R36" s="100">
        <f>IF(J36=K36,1,IF(J36&gt;K36,3,IF(J36&lt;K36,0)))</f>
        <v>3</v>
      </c>
      <c r="S36" s="100">
        <f t="shared" si="2"/>
        <v>1</v>
      </c>
      <c r="T36" s="100">
        <f>COUNTBLANK(B36:M36)/2</f>
        <v>2</v>
      </c>
      <c r="V36" s="164" t="str">
        <f>A36</f>
        <v>KÖZGÁZ</v>
      </c>
      <c r="W36" s="120">
        <f>COUNT(B36:M36)/2</f>
        <v>4</v>
      </c>
      <c r="X36" s="120">
        <f>COUNTIF(N36:S36,3)</f>
        <v>3</v>
      </c>
      <c r="Y36" s="120">
        <f>COUNTIF(N36:S36,1)-T36</f>
        <v>0</v>
      </c>
      <c r="Z36" s="120">
        <f>COUNTIF(N36:S36,0)</f>
        <v>1</v>
      </c>
      <c r="AA36" s="120">
        <f>SUM(D36+B36+H36+J36+L36)</f>
        <v>42</v>
      </c>
      <c r="AB36" s="120">
        <f>SUM(E36+C36+I36+K36+M36)</f>
        <v>24</v>
      </c>
      <c r="AC36" s="116">
        <f>SUM(AA36-AB36)</f>
        <v>18</v>
      </c>
      <c r="AD36" s="115">
        <f>X36*2+Y36+Z36</f>
        <v>7</v>
      </c>
      <c r="AE36" s="114" t="s">
        <v>11</v>
      </c>
    </row>
    <row r="37" spans="1:31" ht="15" customHeight="1">
      <c r="A37" s="208"/>
      <c r="B37" s="209"/>
      <c r="C37" s="203"/>
      <c r="D37" s="201"/>
      <c r="E37" s="203"/>
      <c r="F37" s="153"/>
      <c r="G37" s="154"/>
      <c r="H37" s="201"/>
      <c r="I37" s="203"/>
      <c r="J37" s="195"/>
      <c r="K37" s="197"/>
      <c r="L37" s="195"/>
      <c r="M37" s="197"/>
      <c r="N37" s="100">
        <f>IF(F37=G37,1,IF(F37&gt;G37,3,IF(F37&lt;G37,0)))</f>
        <v>1</v>
      </c>
      <c r="O37" s="100">
        <f>IF(H37=I37,1,IF(H37&gt;I37,3,IF(H37&lt;I37,0)))</f>
        <v>1</v>
      </c>
      <c r="P37" s="100">
        <f>IF(I37=J37,1,IF(I37&gt;J37,3,IF(I37&lt;J37,0)))</f>
        <v>1</v>
      </c>
      <c r="Q37" s="100">
        <f>IF(J37=K37,1,IF(J37&gt;K37,3,IF(J37&lt;K37,0)))</f>
        <v>1</v>
      </c>
      <c r="R37" s="100">
        <f>IF(K37=L37,1,IF(K37&gt;L37,3,IF(K37&lt;L37,0)))</f>
        <v>1</v>
      </c>
      <c r="S37" s="100">
        <f t="shared" si="2"/>
        <v>1</v>
      </c>
      <c r="T37" s="100"/>
      <c r="V37" s="164"/>
      <c r="W37" s="120"/>
      <c r="X37" s="120"/>
      <c r="Y37" s="120"/>
      <c r="Z37" s="120"/>
      <c r="AA37" s="120"/>
      <c r="AB37" s="120"/>
      <c r="AC37" s="116"/>
      <c r="AD37" s="115"/>
      <c r="AE37" s="114"/>
    </row>
    <row r="38" spans="1:31" ht="15" customHeight="1">
      <c r="A38" s="208" t="s">
        <v>34</v>
      </c>
      <c r="B38" s="209">
        <v>12</v>
      </c>
      <c r="C38" s="203">
        <v>1</v>
      </c>
      <c r="D38" s="201">
        <v>21</v>
      </c>
      <c r="E38" s="203">
        <v>2</v>
      </c>
      <c r="F38" s="201">
        <v>11</v>
      </c>
      <c r="G38" s="203">
        <v>5</v>
      </c>
      <c r="H38" s="153"/>
      <c r="I38" s="154"/>
      <c r="J38" s="276">
        <v>12</v>
      </c>
      <c r="K38" s="211">
        <v>8</v>
      </c>
      <c r="L38" s="276"/>
      <c r="M38" s="211"/>
      <c r="N38" s="100">
        <f>IF(B38=C38,1,IF(B38&gt;C38,3,IF(B38&lt;C38,0)))</f>
        <v>3</v>
      </c>
      <c r="O38" s="100">
        <f>IF(D38=E38,1,IF(D38&gt;E38,3,IF(D38&lt;E38,0)))</f>
        <v>3</v>
      </c>
      <c r="P38" s="100">
        <f>IF(F38=G38,1,IF(F38&gt;G38,3,IF(F38&lt;G38,0)))</f>
        <v>3</v>
      </c>
      <c r="Q38" s="100">
        <f>IF(H38=I38,1,IF(H38&gt;I38,3,IF(H38&lt;I38,0)))</f>
        <v>1</v>
      </c>
      <c r="R38" s="100">
        <f>IF(J38=K38,1,IF(J38&gt;K38,3,IF(J38&lt;K38,0)))</f>
        <v>3</v>
      </c>
      <c r="S38" s="100">
        <f t="shared" si="2"/>
        <v>1</v>
      </c>
      <c r="T38" s="100">
        <f>COUNTBLANK(B38:M38)/2</f>
        <v>2</v>
      </c>
      <c r="V38" s="212" t="str">
        <f>A38</f>
        <v>PADÁNYI</v>
      </c>
      <c r="W38" s="120">
        <f>COUNT(B38:M38)/2</f>
        <v>4</v>
      </c>
      <c r="X38" s="120">
        <f>COUNTIF(N38:S38,3)</f>
        <v>4</v>
      </c>
      <c r="Y38" s="120">
        <f>COUNTIF(N38:S38,1)-T38</f>
        <v>0</v>
      </c>
      <c r="Z38" s="120">
        <f>COUNTIF(N38:S38,0)</f>
        <v>0</v>
      </c>
      <c r="AA38" s="120">
        <f>SUM(D38+F38+B38+J38+L38)</f>
        <v>56</v>
      </c>
      <c r="AB38" s="120">
        <f>SUM(E38+G38+C38+K38+M38)</f>
        <v>16</v>
      </c>
      <c r="AC38" s="116">
        <f>SUM(AA38-AB38)</f>
        <v>40</v>
      </c>
      <c r="AD38" s="115">
        <f>X38*2+Y38+Z38</f>
        <v>8</v>
      </c>
      <c r="AE38" s="114" t="s">
        <v>10</v>
      </c>
    </row>
    <row r="39" spans="1:31" ht="15" customHeight="1">
      <c r="A39" s="208"/>
      <c r="B39" s="209"/>
      <c r="C39" s="203"/>
      <c r="D39" s="201"/>
      <c r="E39" s="203"/>
      <c r="F39" s="201"/>
      <c r="G39" s="203"/>
      <c r="H39" s="153"/>
      <c r="I39" s="154"/>
      <c r="J39" s="195"/>
      <c r="K39" s="197"/>
      <c r="L39" s="195"/>
      <c r="M39" s="197"/>
      <c r="N39" s="100">
        <f>IF(F39=G39,1,IF(F39&gt;G39,3,IF(F39&lt;G39,0)))</f>
        <v>1</v>
      </c>
      <c r="O39" s="100">
        <f>IF(H39=I39,1,IF(H39&gt;I39,3,IF(H39&lt;I39,0)))</f>
        <v>1</v>
      </c>
      <c r="P39" s="100">
        <f>IF(I39=J39,1,IF(I39&gt;J39,3,IF(I39&lt;J39,0)))</f>
        <v>1</v>
      </c>
      <c r="Q39" s="100">
        <f>IF(J39=K39,1,IF(J39&gt;K39,3,IF(J39&lt;K39,0)))</f>
        <v>1</v>
      </c>
      <c r="R39" s="100">
        <f>IF(K39=L39,1,IF(K39&gt;L39,3,IF(K39&lt;L39,0)))</f>
        <v>1</v>
      </c>
      <c r="S39" s="100">
        <f t="shared" si="2"/>
        <v>1</v>
      </c>
      <c r="T39" s="100"/>
      <c r="V39" s="212"/>
      <c r="W39" s="120"/>
      <c r="X39" s="120"/>
      <c r="Y39" s="120"/>
      <c r="Z39" s="120"/>
      <c r="AA39" s="120"/>
      <c r="AB39" s="120"/>
      <c r="AC39" s="116"/>
      <c r="AD39" s="115"/>
      <c r="AE39" s="114"/>
    </row>
    <row r="40" spans="1:31" ht="15" customHeight="1">
      <c r="A40" s="208" t="s">
        <v>259</v>
      </c>
      <c r="B40" s="209">
        <v>17</v>
      </c>
      <c r="C40" s="203">
        <v>5</v>
      </c>
      <c r="D40" s="201">
        <v>21</v>
      </c>
      <c r="E40" s="203">
        <v>0</v>
      </c>
      <c r="F40" s="201">
        <v>6</v>
      </c>
      <c r="G40" s="203">
        <v>12</v>
      </c>
      <c r="H40" s="201">
        <v>8</v>
      </c>
      <c r="I40" s="203">
        <v>12</v>
      </c>
      <c r="J40" s="165"/>
      <c r="K40" s="166"/>
      <c r="L40" s="276"/>
      <c r="M40" s="211"/>
      <c r="N40" s="100">
        <f>IF(B40=C40,1,IF(B40&gt;C40,3,IF(B40&lt;C40,0)))</f>
        <v>3</v>
      </c>
      <c r="O40" s="100">
        <f>IF(D40=E40,1,IF(D40&gt;E40,3,IF(D40&lt;E40,0)))</f>
        <v>3</v>
      </c>
      <c r="P40" s="100">
        <f>IF(F40=G40,1,IF(F40&gt;G40,3,IF(F40&lt;G40,0)))</f>
        <v>0</v>
      </c>
      <c r="Q40" s="100">
        <f>IF(H40=I40,1,IF(H40&gt;I40,3,IF(H40&lt;I40,0)))</f>
        <v>0</v>
      </c>
      <c r="R40" s="100">
        <f>IF(J40=K40,1,IF(J40&gt;K40,3,IF(J40&lt;K40,0)))</f>
        <v>1</v>
      </c>
      <c r="S40" s="100">
        <f t="shared" si="2"/>
        <v>1</v>
      </c>
      <c r="T40" s="100">
        <f>COUNTBLANK(B40:M40)/2</f>
        <v>2</v>
      </c>
      <c r="V40" s="164" t="str">
        <f>A40</f>
        <v>ÖVEGES</v>
      </c>
      <c r="W40" s="120">
        <f>COUNT(B40:M40)/2</f>
        <v>4</v>
      </c>
      <c r="X40" s="120">
        <f>COUNTIF(N40:S40,3)</f>
        <v>2</v>
      </c>
      <c r="Y40" s="120">
        <f>COUNTIF(N40:S40,1)-T40</f>
        <v>0</v>
      </c>
      <c r="Z40" s="120">
        <f>COUNTIF(N40:S40,0)</f>
        <v>2</v>
      </c>
      <c r="AA40" s="120">
        <f>SUM(D40+F40+H40+B40+L40)</f>
        <v>52</v>
      </c>
      <c r="AB40" s="120">
        <f>SUM(E40+G40+I40+C40+M40)</f>
        <v>29</v>
      </c>
      <c r="AC40" s="116">
        <f>SUM(AA40-AB40)</f>
        <v>23</v>
      </c>
      <c r="AD40" s="115">
        <f>X40*2+Y40+Z40</f>
        <v>6</v>
      </c>
      <c r="AE40" s="113" t="s">
        <v>12</v>
      </c>
    </row>
    <row r="41" spans="1:31" ht="15" customHeight="1">
      <c r="A41" s="208"/>
      <c r="B41" s="209"/>
      <c r="C41" s="203"/>
      <c r="D41" s="201"/>
      <c r="E41" s="203"/>
      <c r="F41" s="201"/>
      <c r="G41" s="203"/>
      <c r="H41" s="201"/>
      <c r="I41" s="203"/>
      <c r="J41" s="167"/>
      <c r="K41" s="168"/>
      <c r="L41" s="195"/>
      <c r="M41" s="197"/>
      <c r="N41" s="100">
        <f>IF(F41=G41,1,IF(F41&gt;G41,3,IF(F41&lt;G41,0)))</f>
        <v>1</v>
      </c>
      <c r="O41" s="100">
        <f>IF(H41=I41,1,IF(H41&gt;I41,3,IF(H41&lt;I41,0)))</f>
        <v>1</v>
      </c>
      <c r="P41" s="100">
        <f>IF(I41=J41,1,IF(I41&gt;J41,3,IF(I41&lt;J41,0)))</f>
        <v>1</v>
      </c>
      <c r="Q41" s="100">
        <f>IF(J41=K41,1,IF(J41&gt;K41,3,IF(J41&lt;K41,0)))</f>
        <v>1</v>
      </c>
      <c r="R41" s="100">
        <f>IF(K41=L41,1,IF(K41&gt;L41,3,IF(K41&lt;L41,0)))</f>
        <v>1</v>
      </c>
      <c r="S41" s="100">
        <f t="shared" si="2"/>
        <v>1</v>
      </c>
      <c r="T41" s="100"/>
      <c r="V41" s="164"/>
      <c r="W41" s="120"/>
      <c r="X41" s="120"/>
      <c r="Y41" s="120"/>
      <c r="Z41" s="120"/>
      <c r="AA41" s="120"/>
      <c r="AB41" s="120"/>
      <c r="AC41" s="116"/>
      <c r="AD41" s="115"/>
      <c r="AE41" s="113"/>
    </row>
    <row r="42" spans="1:31" ht="15" customHeight="1">
      <c r="A42" s="210"/>
      <c r="B42" s="209"/>
      <c r="C42" s="203"/>
      <c r="D42" s="201"/>
      <c r="E42" s="203"/>
      <c r="F42" s="201"/>
      <c r="G42" s="203"/>
      <c r="H42" s="201"/>
      <c r="I42" s="203"/>
      <c r="J42" s="276"/>
      <c r="K42" s="211"/>
      <c r="L42" s="165"/>
      <c r="M42" s="166"/>
      <c r="N42" s="100">
        <f>IF(B42=C42,1,IF(B42&gt;C42,3,IF(B42&lt;C42,0)))</f>
        <v>1</v>
      </c>
      <c r="O42" s="100">
        <f>IF(D42=E42,1,IF(D42&gt;E42,3,IF(D42&lt;E42,0)))</f>
        <v>1</v>
      </c>
      <c r="P42" s="100">
        <f>IF(F42=G42,1,IF(F42&gt;G42,3,IF(F42&lt;G42,0)))</f>
        <v>1</v>
      </c>
      <c r="Q42" s="100">
        <f>IF(H42=I42,1,IF(H42&gt;I42,3,IF(H42&lt;I42,0)))</f>
        <v>1</v>
      </c>
      <c r="R42" s="100">
        <f>IF(J42=K42,1,IF(J42&gt;K42,3,IF(J42&lt;K42,0)))</f>
        <v>1</v>
      </c>
      <c r="S42" s="100">
        <f t="shared" si="2"/>
        <v>1</v>
      </c>
      <c r="T42" s="100">
        <f>COUNTBLANK(B42:M42)/2</f>
        <v>6</v>
      </c>
      <c r="V42" s="164">
        <f>A42</f>
        <v>0</v>
      </c>
      <c r="W42" s="120">
        <f>COUNT(B42:M42)/2</f>
        <v>0</v>
      </c>
      <c r="X42" s="120">
        <f>COUNTIF(N42:S42,3)</f>
        <v>0</v>
      </c>
      <c r="Y42" s="120">
        <f>COUNTIF(N42:S42,1)-T42</f>
        <v>0</v>
      </c>
      <c r="Z42" s="120">
        <f>COUNTIF(N42:S42,0)</f>
        <v>0</v>
      </c>
      <c r="AA42" s="120">
        <f>SUM(D42+F42+H42+J42+B42)</f>
        <v>0</v>
      </c>
      <c r="AB42" s="120">
        <f>SUM(E42+G42+I42+K42+C42)</f>
        <v>0</v>
      </c>
      <c r="AC42" s="116">
        <f>SUM(AA42-AB42)</f>
        <v>0</v>
      </c>
      <c r="AD42" s="115">
        <f>X42*2+Y42+Z42</f>
        <v>0</v>
      </c>
      <c r="AE42" s="113"/>
    </row>
    <row r="43" spans="1:31" ht="15" customHeight="1">
      <c r="A43" s="210"/>
      <c r="B43" s="209"/>
      <c r="C43" s="203"/>
      <c r="D43" s="201"/>
      <c r="E43" s="203"/>
      <c r="F43" s="201"/>
      <c r="G43" s="203"/>
      <c r="H43" s="201"/>
      <c r="I43" s="203"/>
      <c r="J43" s="195"/>
      <c r="K43" s="197"/>
      <c r="L43" s="167"/>
      <c r="M43" s="168"/>
      <c r="N43" s="100">
        <f>IF(F43=G43,1,IF(F43&gt;G43,3,IF(F43&lt;G43,0)))</f>
        <v>1</v>
      </c>
      <c r="O43" s="100">
        <f>IF(H43=I43,1,IF(H43&gt;I43,3,IF(H43&lt;I43,0)))</f>
        <v>1</v>
      </c>
      <c r="P43" s="100">
        <f>IF(I43=J43,1,IF(I43&gt;J43,3,IF(I43&lt;J43,0)))</f>
        <v>1</v>
      </c>
      <c r="Q43" s="100">
        <f>IF(J43=K43,1,IF(J43&gt;K43,3,IF(J43&lt;K43,0)))</f>
        <v>1</v>
      </c>
      <c r="R43" s="100">
        <f>IF(K43=L43,1,IF(K43&gt;L43,3,IF(K43&lt;L43,0)))</f>
        <v>1</v>
      </c>
      <c r="S43" s="100">
        <f t="shared" si="2"/>
        <v>1</v>
      </c>
      <c r="T43" s="100"/>
      <c r="V43" s="164"/>
      <c r="W43" s="120"/>
      <c r="X43" s="120"/>
      <c r="Y43" s="120"/>
      <c r="Z43" s="120"/>
      <c r="AA43" s="120"/>
      <c r="AB43" s="120"/>
      <c r="AC43" s="116"/>
      <c r="AD43" s="115"/>
      <c r="AE43" s="113"/>
    </row>
    <row r="45" ht="15.75" thickBot="1"/>
    <row r="46" spans="1:30" ht="17.25" thickBot="1" thickTop="1">
      <c r="A46" s="25" t="s">
        <v>22</v>
      </c>
      <c r="B46" s="227" t="str">
        <f>A47</f>
        <v>MEDGYA "B"</v>
      </c>
      <c r="C46" s="227"/>
      <c r="D46" s="227" t="str">
        <f>A49</f>
        <v>TÜRR 1</v>
      </c>
      <c r="E46" s="227"/>
      <c r="F46" s="227" t="str">
        <f>A51</f>
        <v>LÓCZY THUNDER</v>
      </c>
      <c r="G46" s="227"/>
      <c r="H46" s="228" t="str">
        <f>A53</f>
        <v>BALATONALMÁDI</v>
      </c>
      <c r="I46" s="228"/>
      <c r="J46" s="229">
        <f>A55</f>
        <v>0</v>
      </c>
      <c r="K46" s="230"/>
      <c r="L46" s="229">
        <f>A57</f>
        <v>0</v>
      </c>
      <c r="M46" s="231"/>
      <c r="N46" s="1"/>
      <c r="V46" s="6" t="s">
        <v>22</v>
      </c>
      <c r="W46" s="4" t="s">
        <v>1</v>
      </c>
      <c r="X46" s="4" t="s">
        <v>2</v>
      </c>
      <c r="Y46" s="4" t="s">
        <v>0</v>
      </c>
      <c r="Z46" s="4" t="s">
        <v>3</v>
      </c>
      <c r="AA46" s="4" t="s">
        <v>4</v>
      </c>
      <c r="AB46" s="4" t="s">
        <v>5</v>
      </c>
      <c r="AC46" s="4" t="s">
        <v>6</v>
      </c>
      <c r="AD46" s="5" t="s">
        <v>7</v>
      </c>
    </row>
    <row r="47" spans="1:31" ht="16.5" thickTop="1">
      <c r="A47" s="222" t="s">
        <v>346</v>
      </c>
      <c r="B47" s="223"/>
      <c r="C47" s="224"/>
      <c r="D47" s="213">
        <v>4</v>
      </c>
      <c r="E47" s="214">
        <v>15</v>
      </c>
      <c r="F47" s="213">
        <v>20</v>
      </c>
      <c r="G47" s="214">
        <v>0</v>
      </c>
      <c r="H47" s="213">
        <v>20</v>
      </c>
      <c r="I47" s="214">
        <v>0</v>
      </c>
      <c r="J47" s="216"/>
      <c r="K47" s="218"/>
      <c r="L47" s="216"/>
      <c r="M47" s="220"/>
      <c r="N47" s="100">
        <f>IF(B47=C47,1,IF(B47&gt;C47,3,IF(B47&lt;C47,0)))</f>
        <v>1</v>
      </c>
      <c r="O47" s="100">
        <f>IF(D47=E47,1,IF(D47&gt;E47,3,IF(D47&lt;E47,0)))</f>
        <v>0</v>
      </c>
      <c r="P47" s="100">
        <f>IF(F47=G47,1,IF(F47&gt;G47,3,IF(F47&lt;G47,0)))</f>
        <v>3</v>
      </c>
      <c r="Q47" s="100">
        <f>IF(H47=I47,1,IF(H47&gt;I47,3,IF(H47&lt;I47,0)))</f>
        <v>3</v>
      </c>
      <c r="R47" s="100">
        <f>IF(J47=K47,1,IF(J47&gt;K47,3,IF(J47&lt;K47,0)))</f>
        <v>1</v>
      </c>
      <c r="S47" s="100">
        <f aca="true" t="shared" si="3" ref="S47:S58">IF(L47=M47,1,IF(L47&gt;M47,3,IF(L47&lt;M47,0)))</f>
        <v>1</v>
      </c>
      <c r="T47" s="100">
        <f>COUNTBLANK(B47:M47)/2</f>
        <v>3</v>
      </c>
      <c r="U47" s="2"/>
      <c r="V47" s="164" t="str">
        <f>A47</f>
        <v>MEDGYA "B"</v>
      </c>
      <c r="W47" s="120">
        <f>COUNT(B47:M47)/2</f>
        <v>3</v>
      </c>
      <c r="X47" s="120">
        <f>COUNTIF(N47:S47,3)</f>
        <v>2</v>
      </c>
      <c r="Y47" s="120">
        <f>COUNTIF(N47:S47,1)-T47</f>
        <v>0</v>
      </c>
      <c r="Z47" s="120">
        <f>COUNTIF(N47:S47,0)</f>
        <v>1</v>
      </c>
      <c r="AA47" s="120">
        <f>SUM(D47+F47+H47+J47+L47)</f>
        <v>44</v>
      </c>
      <c r="AB47" s="120">
        <f>SUM(E47+G47+I47+K47+M47)</f>
        <v>15</v>
      </c>
      <c r="AC47" s="116">
        <f>SUM(AA47-AB47)</f>
        <v>29</v>
      </c>
      <c r="AD47" s="115">
        <f>X47*2+Y47+Z47</f>
        <v>5</v>
      </c>
      <c r="AE47" s="114" t="s">
        <v>11</v>
      </c>
    </row>
    <row r="48" spans="1:31" ht="15.75">
      <c r="A48" s="99"/>
      <c r="B48" s="225"/>
      <c r="C48" s="226"/>
      <c r="D48" s="96"/>
      <c r="E48" s="215"/>
      <c r="F48" s="96"/>
      <c r="G48" s="215"/>
      <c r="H48" s="96"/>
      <c r="I48" s="215"/>
      <c r="J48" s="217"/>
      <c r="K48" s="219"/>
      <c r="L48" s="217"/>
      <c r="M48" s="221"/>
      <c r="N48" s="100">
        <f>IF(F48=G48,1,IF(F48&gt;G48,3,IF(F48&lt;G48,0)))</f>
        <v>1</v>
      </c>
      <c r="O48" s="100">
        <f>IF(H48=I48,1,IF(H48&gt;I48,3,IF(H48&lt;I48,0)))</f>
        <v>1</v>
      </c>
      <c r="P48" s="100">
        <f>IF(I48=J48,1,IF(I48&gt;J48,3,IF(I48&lt;J48,0)))</f>
        <v>1</v>
      </c>
      <c r="Q48" s="100">
        <f>IF(J48=K48,1,IF(J48&gt;K48,3,IF(J48&lt;K48,0)))</f>
        <v>1</v>
      </c>
      <c r="R48" s="100">
        <f>IF(K48=L48,1,IF(K48&gt;L48,3,IF(K48&lt;L48,0)))</f>
        <v>1</v>
      </c>
      <c r="S48" s="100">
        <f t="shared" si="3"/>
        <v>1</v>
      </c>
      <c r="T48" s="100"/>
      <c r="U48" s="2"/>
      <c r="V48" s="164"/>
      <c r="W48" s="120"/>
      <c r="X48" s="120"/>
      <c r="Y48" s="120"/>
      <c r="Z48" s="120"/>
      <c r="AA48" s="120"/>
      <c r="AB48" s="120"/>
      <c r="AC48" s="116"/>
      <c r="AD48" s="115"/>
      <c r="AE48" s="114"/>
    </row>
    <row r="49" spans="1:31" ht="15.75">
      <c r="A49" s="99" t="s">
        <v>300</v>
      </c>
      <c r="B49" s="234">
        <v>15</v>
      </c>
      <c r="C49" s="215">
        <v>4</v>
      </c>
      <c r="D49" s="235"/>
      <c r="E49" s="236"/>
      <c r="F49" s="96">
        <v>20</v>
      </c>
      <c r="G49" s="215">
        <v>0</v>
      </c>
      <c r="H49" s="96">
        <v>20</v>
      </c>
      <c r="I49" s="215">
        <v>0</v>
      </c>
      <c r="J49" s="232"/>
      <c r="K49" s="242"/>
      <c r="L49" s="232"/>
      <c r="M49" s="233"/>
      <c r="N49" s="100">
        <f>IF(B49=C49,1,IF(B49&gt;C49,3,IF(B49&lt;C49,0)))</f>
        <v>3</v>
      </c>
      <c r="O49" s="100">
        <f>IF(D49=E49,1,IF(D49&gt;E49,3,IF(D49&lt;E49,0)))</f>
        <v>1</v>
      </c>
      <c r="P49" s="100">
        <f>IF(F49=G49,1,IF(F49&gt;G49,3,IF(F49&lt;G49,0)))</f>
        <v>3</v>
      </c>
      <c r="Q49" s="100">
        <f>IF(H49=I49,1,IF(H49&gt;I49,3,IF(H49&lt;I49,0)))</f>
        <v>3</v>
      </c>
      <c r="R49" s="100">
        <f>IF(J49=K49,1,IF(J49&gt;K49,3,IF(J49&lt;K49,0)))</f>
        <v>1</v>
      </c>
      <c r="S49" s="100">
        <f t="shared" si="3"/>
        <v>1</v>
      </c>
      <c r="T49" s="100">
        <f>COUNTBLANK(B49:M49)/2</f>
        <v>3</v>
      </c>
      <c r="U49" s="2"/>
      <c r="V49" s="164" t="str">
        <f>A49</f>
        <v>TÜRR 1</v>
      </c>
      <c r="W49" s="120">
        <f>COUNT(B49:M49)/2</f>
        <v>3</v>
      </c>
      <c r="X49" s="120">
        <f>COUNTIF(N49:S49,3)</f>
        <v>3</v>
      </c>
      <c r="Y49" s="120">
        <f>COUNTIF(N49:S49,1)-T49</f>
        <v>0</v>
      </c>
      <c r="Z49" s="120">
        <f>COUNTIF(N49:S49,0)</f>
        <v>0</v>
      </c>
      <c r="AA49" s="120">
        <f>SUM(B49+F49+H49+J49+L49)</f>
        <v>55</v>
      </c>
      <c r="AB49" s="120">
        <f>SUM(C49+G49+I49+K49+M49)</f>
        <v>4</v>
      </c>
      <c r="AC49" s="116">
        <f>SUM(AA49-AB49)</f>
        <v>51</v>
      </c>
      <c r="AD49" s="115">
        <f>X49*2+Y49+Z49</f>
        <v>6</v>
      </c>
      <c r="AE49" s="114" t="s">
        <v>10</v>
      </c>
    </row>
    <row r="50" spans="1:31" ht="15.75">
      <c r="A50" s="99"/>
      <c r="B50" s="234"/>
      <c r="C50" s="215"/>
      <c r="D50" s="235"/>
      <c r="E50" s="236"/>
      <c r="F50" s="96"/>
      <c r="G50" s="215"/>
      <c r="H50" s="96"/>
      <c r="I50" s="215"/>
      <c r="J50" s="217"/>
      <c r="K50" s="219"/>
      <c r="L50" s="217"/>
      <c r="M50" s="221"/>
      <c r="N50" s="100">
        <f>IF(F50=G50,1,IF(F50&gt;G50,3,IF(F50&lt;G50,0)))</f>
        <v>1</v>
      </c>
      <c r="O50" s="100">
        <f>IF(H50=I50,1,IF(H50&gt;I50,3,IF(H50&lt;I50,0)))</f>
        <v>1</v>
      </c>
      <c r="P50" s="100">
        <f>IF(I50=J50,1,IF(I50&gt;J50,3,IF(I50&lt;J50,0)))</f>
        <v>1</v>
      </c>
      <c r="Q50" s="100">
        <f>IF(J50=K50,1,IF(J50&gt;K50,3,IF(J50&lt;K50,0)))</f>
        <v>1</v>
      </c>
      <c r="R50" s="100">
        <f>IF(K50=L50,1,IF(K50&gt;L50,3,IF(K50&lt;L50,0)))</f>
        <v>1</v>
      </c>
      <c r="S50" s="100">
        <f t="shared" si="3"/>
        <v>1</v>
      </c>
      <c r="T50" s="100"/>
      <c r="U50" s="2"/>
      <c r="V50" s="164"/>
      <c r="W50" s="120"/>
      <c r="X50" s="120"/>
      <c r="Y50" s="120"/>
      <c r="Z50" s="120"/>
      <c r="AA50" s="120"/>
      <c r="AB50" s="120"/>
      <c r="AC50" s="116"/>
      <c r="AD50" s="115"/>
      <c r="AE50" s="114"/>
    </row>
    <row r="51" spans="1:31" ht="15.75">
      <c r="A51" s="99" t="s">
        <v>301</v>
      </c>
      <c r="B51" s="234">
        <v>0</v>
      </c>
      <c r="C51" s="215">
        <v>20</v>
      </c>
      <c r="D51" s="96">
        <v>0</v>
      </c>
      <c r="E51" s="215">
        <v>20</v>
      </c>
      <c r="F51" s="235"/>
      <c r="G51" s="236"/>
      <c r="H51" s="96">
        <v>0</v>
      </c>
      <c r="I51" s="215">
        <v>0</v>
      </c>
      <c r="J51" s="232"/>
      <c r="K51" s="242"/>
      <c r="L51" s="232"/>
      <c r="M51" s="233"/>
      <c r="N51" s="100">
        <f>IF(B51=C51,1,IF(B51&gt;C51,3,IF(B51&lt;C51,0)))</f>
        <v>0</v>
      </c>
      <c r="O51" s="100">
        <f>IF(D51=E51,1,IF(D51&gt;E51,3,IF(D51&lt;E51,0)))</f>
        <v>0</v>
      </c>
      <c r="P51" s="100">
        <f>IF(F51=G51,1,IF(F51&gt;G51,3,IF(F51&lt;G51,0)))</f>
        <v>1</v>
      </c>
      <c r="Q51" s="100">
        <f>IF(H51=I51,1,IF(H51&gt;I51,3,IF(H51&lt;I51,0)))</f>
        <v>1</v>
      </c>
      <c r="R51" s="100">
        <f>IF(J51=K51,1,IF(J51&gt;K51,3,IF(J51&lt;K51,0)))</f>
        <v>1</v>
      </c>
      <c r="S51" s="100">
        <f t="shared" si="3"/>
        <v>1</v>
      </c>
      <c r="T51" s="100">
        <f>COUNTBLANK(B51:M51)/2</f>
        <v>3</v>
      </c>
      <c r="U51" s="2"/>
      <c r="V51" s="164" t="str">
        <f>A51</f>
        <v>LÓCZY THUNDER</v>
      </c>
      <c r="W51" s="120">
        <f>COUNT(B51:M51)/2</f>
        <v>3</v>
      </c>
      <c r="X51" s="120">
        <f>COUNTIF(N51:S51,3)</f>
        <v>0</v>
      </c>
      <c r="Y51" s="120">
        <f>COUNTIF(N51:S51,1)-T51</f>
        <v>1</v>
      </c>
      <c r="Z51" s="120">
        <f>COUNTIF(N51:S51,0)</f>
        <v>2</v>
      </c>
      <c r="AA51" s="120">
        <f>SUM(D51+B51+H51+J51+L51)</f>
        <v>0</v>
      </c>
      <c r="AB51" s="120">
        <f>SUM(E51+C51+I51+K51+M51)</f>
        <v>40</v>
      </c>
      <c r="AC51" s="116">
        <f>SUM(AA51-AB51)</f>
        <v>-40</v>
      </c>
      <c r="AD51" s="115">
        <f>X51*2+Y51+Z51</f>
        <v>3</v>
      </c>
      <c r="AE51" s="113" t="s">
        <v>13</v>
      </c>
    </row>
    <row r="52" spans="1:31" ht="15.75">
      <c r="A52" s="99"/>
      <c r="B52" s="234"/>
      <c r="C52" s="215"/>
      <c r="D52" s="96"/>
      <c r="E52" s="215"/>
      <c r="F52" s="235"/>
      <c r="G52" s="236"/>
      <c r="H52" s="96"/>
      <c r="I52" s="215"/>
      <c r="J52" s="217"/>
      <c r="K52" s="219"/>
      <c r="L52" s="217"/>
      <c r="M52" s="221"/>
      <c r="N52" s="100">
        <f>IF(F52=G52,1,IF(F52&gt;G52,3,IF(F52&lt;G52,0)))</f>
        <v>1</v>
      </c>
      <c r="O52" s="100">
        <f>IF(H52=I52,1,IF(H52&gt;I52,3,IF(H52&lt;I52,0)))</f>
        <v>1</v>
      </c>
      <c r="P52" s="100">
        <f>IF(I52=J52,1,IF(I52&gt;J52,3,IF(I52&lt;J52,0)))</f>
        <v>1</v>
      </c>
      <c r="Q52" s="100">
        <f>IF(J52=K52,1,IF(J52&gt;K52,3,IF(J52&lt;K52,0)))</f>
        <v>1</v>
      </c>
      <c r="R52" s="100">
        <f>IF(K52=L52,1,IF(K52&gt;L52,3,IF(K52&lt;L52,0)))</f>
        <v>1</v>
      </c>
      <c r="S52" s="100">
        <f t="shared" si="3"/>
        <v>1</v>
      </c>
      <c r="T52" s="100"/>
      <c r="U52" s="2"/>
      <c r="V52" s="164"/>
      <c r="W52" s="120"/>
      <c r="X52" s="120"/>
      <c r="Y52" s="120"/>
      <c r="Z52" s="120"/>
      <c r="AA52" s="120"/>
      <c r="AB52" s="120"/>
      <c r="AC52" s="116"/>
      <c r="AD52" s="115"/>
      <c r="AE52" s="113"/>
    </row>
    <row r="53" spans="1:31" ht="15.75">
      <c r="A53" s="99" t="s">
        <v>302</v>
      </c>
      <c r="B53" s="234">
        <v>0</v>
      </c>
      <c r="C53" s="215">
        <v>20</v>
      </c>
      <c r="D53" s="96">
        <v>0</v>
      </c>
      <c r="E53" s="215">
        <v>20</v>
      </c>
      <c r="F53" s="96">
        <v>0</v>
      </c>
      <c r="G53" s="215">
        <v>20</v>
      </c>
      <c r="H53" s="235"/>
      <c r="I53" s="236"/>
      <c r="J53" s="232"/>
      <c r="K53" s="242"/>
      <c r="L53" s="232"/>
      <c r="M53" s="233"/>
      <c r="N53" s="100">
        <f>IF(B53=C53,1,IF(B53&gt;C53,3,IF(B53&lt;C53,0)))</f>
        <v>0</v>
      </c>
      <c r="O53" s="100">
        <f>IF(D53=E53,1,IF(D53&gt;E53,3,IF(D53&lt;E53,0)))</f>
        <v>0</v>
      </c>
      <c r="P53" s="100">
        <f>IF(F53=G53,1,IF(F53&gt;G53,3,IF(F53&lt;G53,0)))</f>
        <v>0</v>
      </c>
      <c r="Q53" s="100">
        <f>IF(H53=I53,1,IF(H53&gt;I53,3,IF(H53&lt;I53,0)))</f>
        <v>1</v>
      </c>
      <c r="R53" s="100">
        <f>IF(J53=K53,1,IF(J53&gt;K53,3,IF(J53&lt;K53,0)))</f>
        <v>1</v>
      </c>
      <c r="S53" s="100">
        <f t="shared" si="3"/>
        <v>1</v>
      </c>
      <c r="T53" s="100">
        <f>COUNTBLANK(B53:M53)/2</f>
        <v>3</v>
      </c>
      <c r="U53" s="2"/>
      <c r="V53" s="164" t="str">
        <f>A53</f>
        <v>BALATONALMÁDI</v>
      </c>
      <c r="W53" s="120">
        <f>COUNT(B53:M53)/2</f>
        <v>3</v>
      </c>
      <c r="X53" s="120">
        <f>COUNTIF(N53:S53,3)</f>
        <v>0</v>
      </c>
      <c r="Y53" s="120">
        <f>COUNTIF(N53:S53,1)-T53</f>
        <v>0</v>
      </c>
      <c r="Z53" s="120">
        <f>COUNTIF(N53:S53,0)</f>
        <v>3</v>
      </c>
      <c r="AA53" s="120">
        <f>SUM(D53+F53+B53+J53+L53)</f>
        <v>0</v>
      </c>
      <c r="AB53" s="120">
        <f>SUM(E53+G53+C53+K53+M53)</f>
        <v>60</v>
      </c>
      <c r="AC53" s="116">
        <f>SUM(AA53-AB53)</f>
        <v>-60</v>
      </c>
      <c r="AD53" s="115">
        <f>X53*2+Y53+Z53</f>
        <v>3</v>
      </c>
      <c r="AE53" s="113" t="s">
        <v>13</v>
      </c>
    </row>
    <row r="54" spans="1:31" ht="15.75">
      <c r="A54" s="99"/>
      <c r="B54" s="234"/>
      <c r="C54" s="215"/>
      <c r="D54" s="96"/>
      <c r="E54" s="215"/>
      <c r="F54" s="96"/>
      <c r="G54" s="215"/>
      <c r="H54" s="235"/>
      <c r="I54" s="236"/>
      <c r="J54" s="217"/>
      <c r="K54" s="219"/>
      <c r="L54" s="217"/>
      <c r="M54" s="221"/>
      <c r="N54" s="100">
        <f>IF(F54=G54,1,IF(F54&gt;G54,3,IF(F54&lt;G54,0)))</f>
        <v>1</v>
      </c>
      <c r="O54" s="100">
        <f>IF(H54=I54,1,IF(H54&gt;I54,3,IF(H54&lt;I54,0)))</f>
        <v>1</v>
      </c>
      <c r="P54" s="100">
        <f>IF(I54=J54,1,IF(I54&gt;J54,3,IF(I54&lt;J54,0)))</f>
        <v>1</v>
      </c>
      <c r="Q54" s="100">
        <f>IF(J54=K54,1,IF(J54&gt;K54,3,IF(J54&lt;K54,0)))</f>
        <v>1</v>
      </c>
      <c r="R54" s="100">
        <f>IF(K54=L54,1,IF(K54&gt;L54,3,IF(K54&lt;L54,0)))</f>
        <v>1</v>
      </c>
      <c r="S54" s="100">
        <f t="shared" si="3"/>
        <v>1</v>
      </c>
      <c r="T54" s="100"/>
      <c r="U54" s="2"/>
      <c r="V54" s="164"/>
      <c r="W54" s="120"/>
      <c r="X54" s="120"/>
      <c r="Y54" s="120"/>
      <c r="Z54" s="120"/>
      <c r="AA54" s="120"/>
      <c r="AB54" s="120"/>
      <c r="AC54" s="116"/>
      <c r="AD54" s="115"/>
      <c r="AE54" s="113"/>
    </row>
    <row r="55" spans="1:31" ht="15.75">
      <c r="A55" s="237"/>
      <c r="B55" s="234"/>
      <c r="C55" s="215"/>
      <c r="D55" s="96"/>
      <c r="E55" s="215"/>
      <c r="F55" s="96"/>
      <c r="G55" s="215"/>
      <c r="H55" s="96"/>
      <c r="I55" s="215"/>
      <c r="J55" s="238"/>
      <c r="K55" s="277"/>
      <c r="L55" s="232"/>
      <c r="M55" s="233"/>
      <c r="N55" s="100">
        <f>IF(B55=C55,1,IF(B55&gt;C55,3,IF(B55&lt;C55,0)))</f>
        <v>1</v>
      </c>
      <c r="O55" s="100">
        <f>IF(D55=E55,1,IF(D55&gt;E55,3,IF(D55&lt;E55,0)))</f>
        <v>1</v>
      </c>
      <c r="P55" s="100">
        <f>IF(F55=G55,1,IF(F55&gt;G55,3,IF(F55&lt;G55,0)))</f>
        <v>1</v>
      </c>
      <c r="Q55" s="100">
        <f>IF(H55=I55,1,IF(H55&gt;I55,3,IF(H55&lt;I55,0)))</f>
        <v>1</v>
      </c>
      <c r="R55" s="100">
        <f>IF(J55=K55,1,IF(J55&gt;K55,3,IF(J55&lt;K55,0)))</f>
        <v>1</v>
      </c>
      <c r="S55" s="100">
        <f t="shared" si="3"/>
        <v>1</v>
      </c>
      <c r="T55" s="100">
        <f>COUNTBLANK(B55:M55)/2</f>
        <v>6</v>
      </c>
      <c r="U55" s="2"/>
      <c r="V55" s="164">
        <f>A55</f>
        <v>0</v>
      </c>
      <c r="W55" s="120">
        <f>COUNT(B55:M55)/2</f>
        <v>0</v>
      </c>
      <c r="X55" s="120">
        <f>COUNTIF(N55:S55,3)</f>
        <v>0</v>
      </c>
      <c r="Y55" s="120">
        <f>COUNTIF(N55:S55,1)-T55</f>
        <v>0</v>
      </c>
      <c r="Z55" s="120">
        <f>COUNTIF(N55:S55,0)</f>
        <v>0</v>
      </c>
      <c r="AA55" s="120">
        <f>SUM(D55+F55+H55+B55+L55)</f>
        <v>0</v>
      </c>
      <c r="AB55" s="120">
        <f>SUM(E55+G55+I55+C55+M55)</f>
        <v>0</v>
      </c>
      <c r="AC55" s="116">
        <f>SUM(AA55-AB55)</f>
        <v>0</v>
      </c>
      <c r="AD55" s="115">
        <f>X55*2+Y55+Z55</f>
        <v>0</v>
      </c>
      <c r="AE55" s="114"/>
    </row>
    <row r="56" spans="1:31" ht="15.75">
      <c r="A56" s="237"/>
      <c r="B56" s="234"/>
      <c r="C56" s="215"/>
      <c r="D56" s="96"/>
      <c r="E56" s="215"/>
      <c r="F56" s="96"/>
      <c r="G56" s="215"/>
      <c r="H56" s="96"/>
      <c r="I56" s="215"/>
      <c r="J56" s="240"/>
      <c r="K56" s="278"/>
      <c r="L56" s="217"/>
      <c r="M56" s="221"/>
      <c r="N56" s="100">
        <f>IF(F56=G56,1,IF(F56&gt;G56,3,IF(F56&lt;G56,0)))</f>
        <v>1</v>
      </c>
      <c r="O56" s="100">
        <f>IF(H56=I56,1,IF(H56&gt;I56,3,IF(H56&lt;I56,0)))</f>
        <v>1</v>
      </c>
      <c r="P56" s="100">
        <f>IF(I56=J56,1,IF(I56&gt;J56,3,IF(I56&lt;J56,0)))</f>
        <v>1</v>
      </c>
      <c r="Q56" s="100">
        <f>IF(J56=K56,1,IF(J56&gt;K56,3,IF(J56&lt;K56,0)))</f>
        <v>1</v>
      </c>
      <c r="R56" s="100">
        <f>IF(K56=L56,1,IF(K56&gt;L56,3,IF(K56&lt;L56,0)))</f>
        <v>1</v>
      </c>
      <c r="S56" s="100">
        <f t="shared" si="3"/>
        <v>1</v>
      </c>
      <c r="T56" s="100"/>
      <c r="U56" s="2"/>
      <c r="V56" s="164"/>
      <c r="W56" s="120"/>
      <c r="X56" s="120"/>
      <c r="Y56" s="120"/>
      <c r="Z56" s="120"/>
      <c r="AA56" s="120"/>
      <c r="AB56" s="120"/>
      <c r="AC56" s="116"/>
      <c r="AD56" s="115"/>
      <c r="AE56" s="114"/>
    </row>
    <row r="57" spans="1:31" ht="15" customHeight="1">
      <c r="A57" s="237"/>
      <c r="B57" s="234"/>
      <c r="C57" s="215"/>
      <c r="D57" s="96"/>
      <c r="E57" s="215"/>
      <c r="F57" s="96"/>
      <c r="G57" s="215"/>
      <c r="H57" s="96"/>
      <c r="I57" s="215"/>
      <c r="J57" s="232"/>
      <c r="K57" s="242"/>
      <c r="L57" s="238"/>
      <c r="M57" s="239"/>
      <c r="N57" s="100">
        <f>IF(B57=C57,1,IF(B57&gt;C57,3,IF(B57&lt;C57,0)))</f>
        <v>1</v>
      </c>
      <c r="O57" s="100">
        <f>IF(D57=E57,1,IF(D57&gt;E57,3,IF(D57&lt;E57,0)))</f>
        <v>1</v>
      </c>
      <c r="P57" s="100">
        <f>IF(F57=G57,1,IF(F57&gt;G57,3,IF(F57&lt;G57,0)))</f>
        <v>1</v>
      </c>
      <c r="Q57" s="100">
        <f>IF(H57=I57,1,IF(H57&gt;I57,3,IF(H57&lt;I57,0)))</f>
        <v>1</v>
      </c>
      <c r="R57" s="100">
        <f>IF(J57=K57,1,IF(J57&gt;K57,3,IF(J57&lt;K57,0)))</f>
        <v>1</v>
      </c>
      <c r="S57" s="100">
        <f t="shared" si="3"/>
        <v>1</v>
      </c>
      <c r="T57" s="100">
        <f>COUNTBLANK(B57:M57)/2</f>
        <v>6</v>
      </c>
      <c r="V57" s="164">
        <f>A57</f>
        <v>0</v>
      </c>
      <c r="W57" s="120">
        <f>COUNT(B57:M57)/2</f>
        <v>0</v>
      </c>
      <c r="X57" s="120">
        <f>COUNTIF(N57:S57,3)</f>
        <v>0</v>
      </c>
      <c r="Y57" s="120">
        <f>COUNTIF(N57:S57,1)-T57</f>
        <v>0</v>
      </c>
      <c r="Z57" s="120">
        <f>COUNTIF(N57:S57,0)</f>
        <v>0</v>
      </c>
      <c r="AA57" s="120">
        <f>SUM(D57+F57+H57+J57+B57)</f>
        <v>0</v>
      </c>
      <c r="AB57" s="120">
        <f>SUM(E57+G57+I57+K57+C57)</f>
        <v>0</v>
      </c>
      <c r="AC57" s="116">
        <f>SUM(AA57-AB57)</f>
        <v>0</v>
      </c>
      <c r="AD57" s="115">
        <f>X57*2+Y57+Z57</f>
        <v>0</v>
      </c>
      <c r="AE57" s="113"/>
    </row>
    <row r="58" spans="1:31" ht="15" customHeight="1">
      <c r="A58" s="237"/>
      <c r="B58" s="234"/>
      <c r="C58" s="215"/>
      <c r="D58" s="96"/>
      <c r="E58" s="215"/>
      <c r="F58" s="96"/>
      <c r="G58" s="215"/>
      <c r="H58" s="96"/>
      <c r="I58" s="215"/>
      <c r="J58" s="217"/>
      <c r="K58" s="219"/>
      <c r="L58" s="240"/>
      <c r="M58" s="241"/>
      <c r="N58" s="100">
        <f>IF(F58=G58,1,IF(F58&gt;G58,3,IF(F58&lt;G58,0)))</f>
        <v>1</v>
      </c>
      <c r="O58" s="100">
        <f>IF(H58=I58,1,IF(H58&gt;I58,3,IF(H58&lt;I58,0)))</f>
        <v>1</v>
      </c>
      <c r="P58" s="100">
        <f>IF(I58=J58,1,IF(I58&gt;J58,3,IF(I58&lt;J58,0)))</f>
        <v>1</v>
      </c>
      <c r="Q58" s="100">
        <f>IF(J58=K58,1,IF(J58&gt;K58,3,IF(J58&lt;K58,0)))</f>
        <v>1</v>
      </c>
      <c r="R58" s="100">
        <f>IF(K58=L58,1,IF(K58&gt;L58,3,IF(K58&lt;L58,0)))</f>
        <v>1</v>
      </c>
      <c r="S58" s="100">
        <f t="shared" si="3"/>
        <v>1</v>
      </c>
      <c r="T58" s="100"/>
      <c r="V58" s="164"/>
      <c r="W58" s="120"/>
      <c r="X58" s="120"/>
      <c r="Y58" s="120"/>
      <c r="Z58" s="120"/>
      <c r="AA58" s="120"/>
      <c r="AB58" s="120"/>
      <c r="AC58" s="116"/>
      <c r="AD58" s="115"/>
      <c r="AE58" s="113"/>
    </row>
    <row r="60" ht="15.75" hidden="1" thickBot="1"/>
    <row r="61" spans="1:30" ht="17.25" hidden="1" thickBot="1" thickTop="1">
      <c r="A61" s="77" t="s">
        <v>93</v>
      </c>
      <c r="B61" s="243" t="str">
        <f>A62</f>
        <v>Lucky One</v>
      </c>
      <c r="C61" s="243"/>
      <c r="D61" s="243" t="str">
        <f>A64</f>
        <v>Szent-Györgyi</v>
      </c>
      <c r="E61" s="243"/>
      <c r="F61" s="243" t="str">
        <f>A66</f>
        <v>III. Béla 1</v>
      </c>
      <c r="G61" s="243"/>
      <c r="H61" s="244" t="str">
        <f>A68</f>
        <v>III. Béla 2</v>
      </c>
      <c r="I61" s="244"/>
      <c r="J61" s="273">
        <f>A70</f>
        <v>0</v>
      </c>
      <c r="K61" s="275"/>
      <c r="L61" s="273">
        <f>A72</f>
        <v>0</v>
      </c>
      <c r="M61" s="274"/>
      <c r="N61" s="1"/>
      <c r="V61" s="6" t="s">
        <v>93</v>
      </c>
      <c r="W61" s="4" t="s">
        <v>1</v>
      </c>
      <c r="X61" s="4" t="s">
        <v>2</v>
      </c>
      <c r="Y61" s="4" t="s">
        <v>0</v>
      </c>
      <c r="Z61" s="4" t="s">
        <v>3</v>
      </c>
      <c r="AA61" s="4" t="s">
        <v>4</v>
      </c>
      <c r="AB61" s="4" t="s">
        <v>5</v>
      </c>
      <c r="AC61" s="4" t="s">
        <v>6</v>
      </c>
      <c r="AD61" s="5" t="s">
        <v>7</v>
      </c>
    </row>
    <row r="62" spans="1:31" ht="16.5" hidden="1" thickTop="1">
      <c r="A62" s="245" t="s">
        <v>38</v>
      </c>
      <c r="B62" s="247"/>
      <c r="C62" s="248"/>
      <c r="D62" s="251">
        <v>10</v>
      </c>
      <c r="E62" s="253">
        <v>0</v>
      </c>
      <c r="F62" s="251">
        <v>5</v>
      </c>
      <c r="G62" s="253">
        <v>7</v>
      </c>
      <c r="H62" s="251">
        <v>7</v>
      </c>
      <c r="I62" s="253">
        <v>3</v>
      </c>
      <c r="J62" s="271"/>
      <c r="K62" s="272"/>
      <c r="L62" s="271"/>
      <c r="M62" s="270"/>
      <c r="N62" s="100">
        <f>IF(B62=C62,1,IF(B62&gt;C62,3,IF(B62&lt;C62,0)))</f>
        <v>1</v>
      </c>
      <c r="O62" s="100">
        <f>IF(D62=E62,1,IF(D62&gt;E62,3,IF(D62&lt;E62,0)))</f>
        <v>3</v>
      </c>
      <c r="P62" s="100">
        <f>IF(F62=G62,1,IF(F62&gt;G62,3,IF(F62&lt;G62,0)))</f>
        <v>0</v>
      </c>
      <c r="Q62" s="100">
        <f>IF(H62=I62,1,IF(H62&gt;I62,3,IF(H62&lt;I62,0)))</f>
        <v>3</v>
      </c>
      <c r="R62" s="100">
        <f>IF(J62=K62,1,IF(J62&gt;K62,3,IF(J62&lt;K62,0)))</f>
        <v>1</v>
      </c>
      <c r="S62" s="100">
        <f aca="true" t="shared" si="4" ref="S62:S73">IF(L62=M62,1,IF(L62&gt;M62,3,IF(L62&lt;M62,0)))</f>
        <v>1</v>
      </c>
      <c r="T62" s="100">
        <f>COUNTBLANK(B62:M62)/2</f>
        <v>3</v>
      </c>
      <c r="U62" s="2"/>
      <c r="V62" s="164" t="str">
        <f>A62</f>
        <v>Lucky One</v>
      </c>
      <c r="W62" s="120">
        <f>COUNT(B62:M62)/2</f>
        <v>3</v>
      </c>
      <c r="X62" s="120">
        <f>COUNTIF(N62:S62,3)</f>
        <v>2</v>
      </c>
      <c r="Y62" s="120">
        <f>COUNTIF(N62:S62,1)-T62</f>
        <v>0</v>
      </c>
      <c r="Z62" s="120">
        <f>COUNTIF(N62:S62,0)</f>
        <v>1</v>
      </c>
      <c r="AA62" s="120">
        <f>SUM(D62+F62+H62+J62+L62)</f>
        <v>22</v>
      </c>
      <c r="AB62" s="120">
        <f>SUM(E62+G62+I62+K62+M62)</f>
        <v>10</v>
      </c>
      <c r="AC62" s="116">
        <f>SUM(AA62-AB62)</f>
        <v>12</v>
      </c>
      <c r="AD62" s="115">
        <f>X62*2+Y62+Z62</f>
        <v>5</v>
      </c>
      <c r="AE62" s="113"/>
    </row>
    <row r="63" spans="1:31" ht="15.75" hidden="1">
      <c r="A63" s="246"/>
      <c r="B63" s="249"/>
      <c r="C63" s="250"/>
      <c r="D63" s="252"/>
      <c r="E63" s="254"/>
      <c r="F63" s="252"/>
      <c r="G63" s="254"/>
      <c r="H63" s="252"/>
      <c r="I63" s="254"/>
      <c r="J63" s="261"/>
      <c r="K63" s="263"/>
      <c r="L63" s="261"/>
      <c r="M63" s="259"/>
      <c r="N63" s="100">
        <f>IF(F63=G63,1,IF(F63&gt;G63,3,IF(F63&lt;G63,0)))</f>
        <v>1</v>
      </c>
      <c r="O63" s="100">
        <f>IF(H63=I63,1,IF(H63&gt;I63,3,IF(H63&lt;I63,0)))</f>
        <v>1</v>
      </c>
      <c r="P63" s="100">
        <f>IF(I63=J63,1,IF(I63&gt;J63,3,IF(I63&lt;J63,0)))</f>
        <v>1</v>
      </c>
      <c r="Q63" s="100">
        <f>IF(J63=K63,1,IF(J63&gt;K63,3,IF(J63&lt;K63,0)))</f>
        <v>1</v>
      </c>
      <c r="R63" s="100">
        <f>IF(K63=L63,1,IF(K63&gt;L63,3,IF(K63&lt;L63,0)))</f>
        <v>1</v>
      </c>
      <c r="S63" s="100">
        <f t="shared" si="4"/>
        <v>1</v>
      </c>
      <c r="T63" s="100"/>
      <c r="U63" s="2"/>
      <c r="V63" s="164"/>
      <c r="W63" s="120"/>
      <c r="X63" s="120"/>
      <c r="Y63" s="120"/>
      <c r="Z63" s="120"/>
      <c r="AA63" s="120"/>
      <c r="AB63" s="120"/>
      <c r="AC63" s="116"/>
      <c r="AD63" s="115"/>
      <c r="AE63" s="113"/>
    </row>
    <row r="64" spans="1:31" ht="15.75" hidden="1">
      <c r="A64" s="246" t="s">
        <v>92</v>
      </c>
      <c r="B64" s="255">
        <v>0</v>
      </c>
      <c r="C64" s="254">
        <v>10</v>
      </c>
      <c r="D64" s="256"/>
      <c r="E64" s="250"/>
      <c r="F64" s="252">
        <v>5</v>
      </c>
      <c r="G64" s="254">
        <v>13</v>
      </c>
      <c r="H64" s="252">
        <v>2</v>
      </c>
      <c r="I64" s="254">
        <v>0</v>
      </c>
      <c r="J64" s="260"/>
      <c r="K64" s="262"/>
      <c r="L64" s="260"/>
      <c r="M64" s="258"/>
      <c r="N64" s="100">
        <f>IF(B64=C64,1,IF(B64&gt;C64,3,IF(B64&lt;C64,0)))</f>
        <v>0</v>
      </c>
      <c r="O64" s="100">
        <f>IF(D64=E64,1,IF(D64&gt;E64,3,IF(D64&lt;E64,0)))</f>
        <v>1</v>
      </c>
      <c r="P64" s="100">
        <f>IF(F64=G64,1,IF(F64&gt;G64,3,IF(F64&lt;G64,0)))</f>
        <v>0</v>
      </c>
      <c r="Q64" s="100">
        <f>IF(H64=I64,1,IF(H64&gt;I64,3,IF(H64&lt;I64,0)))</f>
        <v>3</v>
      </c>
      <c r="R64" s="100">
        <f>IF(J64=K64,1,IF(J64&gt;K64,3,IF(J64&lt;K64,0)))</f>
        <v>1</v>
      </c>
      <c r="S64" s="100">
        <f t="shared" si="4"/>
        <v>1</v>
      </c>
      <c r="T64" s="100">
        <f>COUNTBLANK(B64:M64)/2</f>
        <v>3</v>
      </c>
      <c r="U64" s="2"/>
      <c r="V64" s="164" t="str">
        <f>A64</f>
        <v>Szent-Györgyi</v>
      </c>
      <c r="W64" s="120">
        <f>COUNT(B64:M64)/2</f>
        <v>3</v>
      </c>
      <c r="X64" s="120">
        <f>COUNTIF(N64:S64,3)</f>
        <v>1</v>
      </c>
      <c r="Y64" s="120">
        <f>COUNTIF(N64:S64,1)-T64</f>
        <v>0</v>
      </c>
      <c r="Z64" s="120">
        <f>COUNTIF(N64:S64,0)</f>
        <v>2</v>
      </c>
      <c r="AA64" s="120">
        <f>SUM(B64+F64+H64+J64+L64)</f>
        <v>7</v>
      </c>
      <c r="AB64" s="120">
        <f>SUM(C64+G64+I64+K64+M64)</f>
        <v>23</v>
      </c>
      <c r="AC64" s="116">
        <f>SUM(AA64-AB64)</f>
        <v>-16</v>
      </c>
      <c r="AD64" s="115">
        <f>X64*2+Y64+Z64</f>
        <v>4</v>
      </c>
      <c r="AE64" s="113"/>
    </row>
    <row r="65" spans="1:31" ht="15.75" hidden="1">
      <c r="A65" s="246"/>
      <c r="B65" s="255"/>
      <c r="C65" s="254"/>
      <c r="D65" s="256"/>
      <c r="E65" s="250"/>
      <c r="F65" s="252"/>
      <c r="G65" s="254"/>
      <c r="H65" s="252"/>
      <c r="I65" s="254"/>
      <c r="J65" s="261"/>
      <c r="K65" s="263"/>
      <c r="L65" s="261"/>
      <c r="M65" s="259"/>
      <c r="N65" s="100">
        <f>IF(F65=G65,1,IF(F65&gt;G65,3,IF(F65&lt;G65,0)))</f>
        <v>1</v>
      </c>
      <c r="O65" s="100">
        <f>IF(H65=I65,1,IF(H65&gt;I65,3,IF(H65&lt;I65,0)))</f>
        <v>1</v>
      </c>
      <c r="P65" s="100">
        <f>IF(I65=J65,1,IF(I65&gt;J65,3,IF(I65&lt;J65,0)))</f>
        <v>1</v>
      </c>
      <c r="Q65" s="100">
        <f>IF(J65=K65,1,IF(J65&gt;K65,3,IF(J65&lt;K65,0)))</f>
        <v>1</v>
      </c>
      <c r="R65" s="100">
        <f>IF(K65=L65,1,IF(K65&gt;L65,3,IF(K65&lt;L65,0)))</f>
        <v>1</v>
      </c>
      <c r="S65" s="100">
        <f t="shared" si="4"/>
        <v>1</v>
      </c>
      <c r="T65" s="100"/>
      <c r="U65" s="2"/>
      <c r="V65" s="164"/>
      <c r="W65" s="120"/>
      <c r="X65" s="120"/>
      <c r="Y65" s="120"/>
      <c r="Z65" s="120"/>
      <c r="AA65" s="120"/>
      <c r="AB65" s="120"/>
      <c r="AC65" s="116"/>
      <c r="AD65" s="115"/>
      <c r="AE65" s="113"/>
    </row>
    <row r="66" spans="1:31" ht="15.75" hidden="1">
      <c r="A66" s="246" t="s">
        <v>94</v>
      </c>
      <c r="B66" s="255">
        <v>7</v>
      </c>
      <c r="C66" s="254">
        <v>5</v>
      </c>
      <c r="D66" s="252">
        <v>13</v>
      </c>
      <c r="E66" s="254">
        <v>5</v>
      </c>
      <c r="F66" s="256"/>
      <c r="G66" s="250"/>
      <c r="H66" s="252">
        <v>4</v>
      </c>
      <c r="I66" s="254">
        <v>2</v>
      </c>
      <c r="J66" s="260"/>
      <c r="K66" s="262"/>
      <c r="L66" s="260"/>
      <c r="M66" s="258"/>
      <c r="N66" s="100">
        <f>IF(B66=C66,1,IF(B66&gt;C66,3,IF(B66&lt;C66,0)))</f>
        <v>3</v>
      </c>
      <c r="O66" s="100">
        <f>IF(D66=E66,1,IF(D66&gt;E66,3,IF(D66&lt;E66,0)))</f>
        <v>3</v>
      </c>
      <c r="P66" s="100">
        <f>IF(F66=G66,1,IF(F66&gt;G66,3,IF(F66&lt;G66,0)))</f>
        <v>1</v>
      </c>
      <c r="Q66" s="100">
        <f>IF(H66=I66,1,IF(H66&gt;I66,3,IF(H66&lt;I66,0)))</f>
        <v>3</v>
      </c>
      <c r="R66" s="100">
        <f>IF(J66=K66,1,IF(J66&gt;K66,3,IF(J66&lt;K66,0)))</f>
        <v>1</v>
      </c>
      <c r="S66" s="100">
        <f t="shared" si="4"/>
        <v>1</v>
      </c>
      <c r="T66" s="100">
        <f>COUNTBLANK(B66:M66)/2</f>
        <v>3</v>
      </c>
      <c r="U66" s="2"/>
      <c r="V66" s="164" t="str">
        <f>A66</f>
        <v>III. Béla 1</v>
      </c>
      <c r="W66" s="120">
        <f>COUNT(B66:M66)/2</f>
        <v>3</v>
      </c>
      <c r="X66" s="120">
        <f>COUNTIF(N66:S66,3)</f>
        <v>3</v>
      </c>
      <c r="Y66" s="120">
        <f>COUNTIF(N66:S66,1)-T66</f>
        <v>0</v>
      </c>
      <c r="Z66" s="120">
        <f>COUNTIF(N66:S66,0)</f>
        <v>0</v>
      </c>
      <c r="AA66" s="120">
        <f>SUM(D66+B66+H66+J66+L66)</f>
        <v>24</v>
      </c>
      <c r="AB66" s="120">
        <f>SUM(E66+C66+I66+K66+M66)</f>
        <v>12</v>
      </c>
      <c r="AC66" s="116">
        <f>SUM(AA66-AB66)</f>
        <v>12</v>
      </c>
      <c r="AD66" s="115">
        <f>X66*2+Y66+Z66</f>
        <v>6</v>
      </c>
      <c r="AE66" s="113"/>
    </row>
    <row r="67" spans="1:31" ht="15.75" hidden="1">
      <c r="A67" s="246"/>
      <c r="B67" s="255"/>
      <c r="C67" s="254"/>
      <c r="D67" s="252"/>
      <c r="E67" s="254"/>
      <c r="F67" s="256"/>
      <c r="G67" s="250"/>
      <c r="H67" s="252"/>
      <c r="I67" s="254"/>
      <c r="J67" s="261"/>
      <c r="K67" s="263"/>
      <c r="L67" s="261"/>
      <c r="M67" s="259"/>
      <c r="N67" s="100">
        <f>IF(F67=G67,1,IF(F67&gt;G67,3,IF(F67&lt;G67,0)))</f>
        <v>1</v>
      </c>
      <c r="O67" s="100">
        <f>IF(H67=I67,1,IF(H67&gt;I67,3,IF(H67&lt;I67,0)))</f>
        <v>1</v>
      </c>
      <c r="P67" s="100">
        <f>IF(I67=J67,1,IF(I67&gt;J67,3,IF(I67&lt;J67,0)))</f>
        <v>1</v>
      </c>
      <c r="Q67" s="100">
        <f>IF(J67=K67,1,IF(J67&gt;K67,3,IF(J67&lt;K67,0)))</f>
        <v>1</v>
      </c>
      <c r="R67" s="100">
        <f>IF(K67=L67,1,IF(K67&gt;L67,3,IF(K67&lt;L67,0)))</f>
        <v>1</v>
      </c>
      <c r="S67" s="100">
        <f t="shared" si="4"/>
        <v>1</v>
      </c>
      <c r="T67" s="100"/>
      <c r="U67" s="2"/>
      <c r="V67" s="164"/>
      <c r="W67" s="120"/>
      <c r="X67" s="120"/>
      <c r="Y67" s="120"/>
      <c r="Z67" s="120"/>
      <c r="AA67" s="120"/>
      <c r="AB67" s="120"/>
      <c r="AC67" s="116"/>
      <c r="AD67" s="115"/>
      <c r="AE67" s="113"/>
    </row>
    <row r="68" spans="1:31" ht="15.75" hidden="1">
      <c r="A68" s="257" t="s">
        <v>95</v>
      </c>
      <c r="B68" s="255">
        <v>3</v>
      </c>
      <c r="C68" s="254">
        <v>7</v>
      </c>
      <c r="D68" s="252">
        <v>0</v>
      </c>
      <c r="E68" s="254">
        <v>2</v>
      </c>
      <c r="F68" s="252">
        <v>2</v>
      </c>
      <c r="G68" s="254">
        <v>4</v>
      </c>
      <c r="H68" s="256"/>
      <c r="I68" s="250"/>
      <c r="J68" s="260"/>
      <c r="K68" s="262"/>
      <c r="L68" s="260"/>
      <c r="M68" s="258"/>
      <c r="N68" s="100">
        <f>IF(B68=C68,1,IF(B68&gt;C68,3,IF(B68&lt;C68,0)))</f>
        <v>0</v>
      </c>
      <c r="O68" s="100">
        <f>IF(D68=E68,1,IF(D68&gt;E68,3,IF(D68&lt;E68,0)))</f>
        <v>0</v>
      </c>
      <c r="P68" s="100">
        <f>IF(F68=G68,1,IF(F68&gt;G68,3,IF(F68&lt;G68,0)))</f>
        <v>0</v>
      </c>
      <c r="Q68" s="100">
        <f>IF(H68=I68,1,IF(H68&gt;I68,3,IF(H68&lt;I68,0)))</f>
        <v>1</v>
      </c>
      <c r="R68" s="100">
        <f>IF(J68=K68,1,IF(J68&gt;K68,3,IF(J68&lt;K68,0)))</f>
        <v>1</v>
      </c>
      <c r="S68" s="100">
        <f t="shared" si="4"/>
        <v>1</v>
      </c>
      <c r="T68" s="100">
        <f>COUNTBLANK(B68:M68)/2</f>
        <v>3</v>
      </c>
      <c r="U68" s="2"/>
      <c r="V68" s="212" t="str">
        <f>A68</f>
        <v>III. Béla 2</v>
      </c>
      <c r="W68" s="120">
        <f>COUNT(B68:M68)/2</f>
        <v>3</v>
      </c>
      <c r="X68" s="120">
        <f>COUNTIF(N68:S68,3)</f>
        <v>0</v>
      </c>
      <c r="Y68" s="120">
        <f>COUNTIF(N68:S68,1)-T68</f>
        <v>0</v>
      </c>
      <c r="Z68" s="120">
        <f>COUNTIF(N68:S68,0)</f>
        <v>3</v>
      </c>
      <c r="AA68" s="120">
        <f>SUM(D68+F68+B68+J68+L68)</f>
        <v>5</v>
      </c>
      <c r="AB68" s="120">
        <f>SUM(E68+G68+C68+K68+M68)</f>
        <v>13</v>
      </c>
      <c r="AC68" s="116">
        <f>SUM(AA68-AB68)</f>
        <v>-8</v>
      </c>
      <c r="AD68" s="115">
        <f>X68*2+Y68+Z68</f>
        <v>3</v>
      </c>
      <c r="AE68" s="113"/>
    </row>
    <row r="69" spans="1:31" ht="15.75" hidden="1">
      <c r="A69" s="257"/>
      <c r="B69" s="255"/>
      <c r="C69" s="254"/>
      <c r="D69" s="252"/>
      <c r="E69" s="254"/>
      <c r="F69" s="252"/>
      <c r="G69" s="254"/>
      <c r="H69" s="256"/>
      <c r="I69" s="250"/>
      <c r="J69" s="261"/>
      <c r="K69" s="263"/>
      <c r="L69" s="261"/>
      <c r="M69" s="259"/>
      <c r="N69" s="100">
        <f>IF(F69=G69,1,IF(F69&gt;G69,3,IF(F69&lt;G69,0)))</f>
        <v>1</v>
      </c>
      <c r="O69" s="100">
        <f>IF(H69=I69,1,IF(H69&gt;I69,3,IF(H69&lt;I69,0)))</f>
        <v>1</v>
      </c>
      <c r="P69" s="100">
        <f>IF(I69=J69,1,IF(I69&gt;J69,3,IF(I69&lt;J69,0)))</f>
        <v>1</v>
      </c>
      <c r="Q69" s="100">
        <f>IF(J69=K69,1,IF(J69&gt;K69,3,IF(J69&lt;K69,0)))</f>
        <v>1</v>
      </c>
      <c r="R69" s="100">
        <f>IF(K69=L69,1,IF(K69&gt;L69,3,IF(K69&lt;L69,0)))</f>
        <v>1</v>
      </c>
      <c r="S69" s="100">
        <f t="shared" si="4"/>
        <v>1</v>
      </c>
      <c r="T69" s="100"/>
      <c r="U69" s="2"/>
      <c r="V69" s="212"/>
      <c r="W69" s="120"/>
      <c r="X69" s="120"/>
      <c r="Y69" s="120"/>
      <c r="Z69" s="120"/>
      <c r="AA69" s="120"/>
      <c r="AB69" s="120"/>
      <c r="AC69" s="116"/>
      <c r="AD69" s="115"/>
      <c r="AE69" s="113"/>
    </row>
    <row r="70" spans="1:31" ht="15.75" hidden="1">
      <c r="A70" s="246"/>
      <c r="B70" s="255"/>
      <c r="C70" s="254"/>
      <c r="D70" s="252"/>
      <c r="E70" s="254"/>
      <c r="F70" s="252"/>
      <c r="G70" s="254"/>
      <c r="H70" s="252"/>
      <c r="I70" s="254"/>
      <c r="J70" s="264"/>
      <c r="K70" s="265"/>
      <c r="L70" s="260"/>
      <c r="M70" s="258"/>
      <c r="N70" s="100">
        <f>IF(B70=C70,1,IF(B70&gt;C70,3,IF(B70&lt;C70,0)))</f>
        <v>1</v>
      </c>
      <c r="O70" s="100">
        <f>IF(D70=E70,1,IF(D70&gt;E70,3,IF(D70&lt;E70,0)))</f>
        <v>1</v>
      </c>
      <c r="P70" s="100">
        <f>IF(F70=G70,1,IF(F70&gt;G70,3,IF(F70&lt;G70,0)))</f>
        <v>1</v>
      </c>
      <c r="Q70" s="100">
        <f>IF(H70=I70,1,IF(H70&gt;I70,3,IF(H70&lt;I70,0)))</f>
        <v>1</v>
      </c>
      <c r="R70" s="100">
        <f>IF(J70=K70,1,IF(J70&gt;K70,3,IF(J70&lt;K70,0)))</f>
        <v>1</v>
      </c>
      <c r="S70" s="100">
        <f t="shared" si="4"/>
        <v>1</v>
      </c>
      <c r="T70" s="100">
        <f>COUNTBLANK(B70:M70)/2</f>
        <v>6</v>
      </c>
      <c r="U70" s="2"/>
      <c r="V70" s="164">
        <f>A70</f>
        <v>0</v>
      </c>
      <c r="W70" s="120">
        <f>COUNT(B70:M70)/2</f>
        <v>0</v>
      </c>
      <c r="X70" s="120">
        <f>COUNTIF(N70:S70,3)</f>
        <v>0</v>
      </c>
      <c r="Y70" s="120">
        <f>COUNTIF(N70:S70,1)-T70</f>
        <v>0</v>
      </c>
      <c r="Z70" s="120">
        <f>COUNTIF(N70:S70,0)</f>
        <v>0</v>
      </c>
      <c r="AA70" s="120">
        <f>SUM(D70+F70+H70+B70+L70)</f>
        <v>0</v>
      </c>
      <c r="AB70" s="120">
        <f>SUM(E70+G70+I70+C70+M70)</f>
        <v>0</v>
      </c>
      <c r="AC70" s="116">
        <f>SUM(AA70-AB70)</f>
        <v>0</v>
      </c>
      <c r="AD70" s="115">
        <f>X70*2+Y70+Z70</f>
        <v>0</v>
      </c>
      <c r="AE70" s="113"/>
    </row>
    <row r="71" spans="1:31" ht="15.75" hidden="1">
      <c r="A71" s="246"/>
      <c r="B71" s="255"/>
      <c r="C71" s="254"/>
      <c r="D71" s="252"/>
      <c r="E71" s="254"/>
      <c r="F71" s="252"/>
      <c r="G71" s="254"/>
      <c r="H71" s="252"/>
      <c r="I71" s="254"/>
      <c r="J71" s="266"/>
      <c r="K71" s="267"/>
      <c r="L71" s="261"/>
      <c r="M71" s="259"/>
      <c r="N71" s="100">
        <f>IF(F71=G71,1,IF(F71&gt;G71,3,IF(F71&lt;G71,0)))</f>
        <v>1</v>
      </c>
      <c r="O71" s="100">
        <f>IF(H71=I71,1,IF(H71&gt;I71,3,IF(H71&lt;I71,0)))</f>
        <v>1</v>
      </c>
      <c r="P71" s="100">
        <f>IF(I71=J71,1,IF(I71&gt;J71,3,IF(I71&lt;J71,0)))</f>
        <v>1</v>
      </c>
      <c r="Q71" s="100">
        <f>IF(J71=K71,1,IF(J71&gt;K71,3,IF(J71&lt;K71,0)))</f>
        <v>1</v>
      </c>
      <c r="R71" s="100">
        <f>IF(K71=L71,1,IF(K71&gt;L71,3,IF(K71&lt;L71,0)))</f>
        <v>1</v>
      </c>
      <c r="S71" s="100">
        <f t="shared" si="4"/>
        <v>1</v>
      </c>
      <c r="T71" s="100"/>
      <c r="U71" s="2"/>
      <c r="V71" s="164"/>
      <c r="W71" s="120"/>
      <c r="X71" s="120"/>
      <c r="Y71" s="120"/>
      <c r="Z71" s="120"/>
      <c r="AA71" s="120"/>
      <c r="AB71" s="120"/>
      <c r="AC71" s="116"/>
      <c r="AD71" s="115"/>
      <c r="AE71" s="113"/>
    </row>
    <row r="72" spans="1:31" ht="15" customHeight="1" hidden="1">
      <c r="A72" s="246"/>
      <c r="B72" s="255"/>
      <c r="C72" s="254"/>
      <c r="D72" s="252"/>
      <c r="E72" s="254"/>
      <c r="F72" s="252"/>
      <c r="G72" s="254"/>
      <c r="H72" s="252"/>
      <c r="I72" s="254"/>
      <c r="J72" s="260"/>
      <c r="K72" s="262"/>
      <c r="L72" s="264"/>
      <c r="M72" s="268"/>
      <c r="N72" s="100">
        <f>IF(B72=C72,1,IF(B72&gt;C72,3,IF(B72&lt;C72,0)))</f>
        <v>1</v>
      </c>
      <c r="O72" s="100">
        <f>IF(D72=E72,1,IF(D72&gt;E72,3,IF(D72&lt;E72,0)))</f>
        <v>1</v>
      </c>
      <c r="P72" s="100">
        <f>IF(F72=G72,1,IF(F72&gt;G72,3,IF(F72&lt;G72,0)))</f>
        <v>1</v>
      </c>
      <c r="Q72" s="100">
        <f>IF(H72=I72,1,IF(H72&gt;I72,3,IF(H72&lt;I72,0)))</f>
        <v>1</v>
      </c>
      <c r="R72" s="100">
        <f>IF(J72=K72,1,IF(J72&gt;K72,3,IF(J72&lt;K72,0)))</f>
        <v>1</v>
      </c>
      <c r="S72" s="100">
        <f t="shared" si="4"/>
        <v>1</v>
      </c>
      <c r="T72" s="100">
        <f>COUNTBLANK(B72:M72)/2</f>
        <v>6</v>
      </c>
      <c r="V72" s="164">
        <f>A72</f>
        <v>0</v>
      </c>
      <c r="W72" s="120">
        <f>COUNT(B72:M72)/2</f>
        <v>0</v>
      </c>
      <c r="X72" s="120">
        <f>COUNTIF(N72:S72,3)</f>
        <v>0</v>
      </c>
      <c r="Y72" s="120">
        <f>COUNTIF(N72:S72,1)-T72</f>
        <v>0</v>
      </c>
      <c r="Z72" s="120">
        <f>COUNTIF(N72:S72,0)</f>
        <v>0</v>
      </c>
      <c r="AA72" s="120">
        <f>SUM(D72+F72+H72+J72+B72)</f>
        <v>0</v>
      </c>
      <c r="AB72" s="120">
        <f>SUM(E72+G72+I72+K72+C72)</f>
        <v>0</v>
      </c>
      <c r="AC72" s="116">
        <f>SUM(AA72-AB72)</f>
        <v>0</v>
      </c>
      <c r="AD72" s="115">
        <f>X72*2+Y72+Z72</f>
        <v>0</v>
      </c>
      <c r="AE72" s="113"/>
    </row>
    <row r="73" spans="1:31" ht="15" customHeight="1" hidden="1">
      <c r="A73" s="246"/>
      <c r="B73" s="255"/>
      <c r="C73" s="254"/>
      <c r="D73" s="252"/>
      <c r="E73" s="254"/>
      <c r="F73" s="252"/>
      <c r="G73" s="254"/>
      <c r="H73" s="252"/>
      <c r="I73" s="254"/>
      <c r="J73" s="261"/>
      <c r="K73" s="263"/>
      <c r="L73" s="266"/>
      <c r="M73" s="269"/>
      <c r="N73" s="100">
        <f>IF(F73=G73,1,IF(F73&gt;G73,3,IF(F73&lt;G73,0)))</f>
        <v>1</v>
      </c>
      <c r="O73" s="100">
        <f>IF(H73=I73,1,IF(H73&gt;I73,3,IF(H73&lt;I73,0)))</f>
        <v>1</v>
      </c>
      <c r="P73" s="100">
        <f>IF(I73=J73,1,IF(I73&gt;J73,3,IF(I73&lt;J73,0)))</f>
        <v>1</v>
      </c>
      <c r="Q73" s="100">
        <f>IF(J73=K73,1,IF(J73&gt;K73,3,IF(J73&lt;K73,0)))</f>
        <v>1</v>
      </c>
      <c r="R73" s="100">
        <f>IF(K73=L73,1,IF(K73&gt;L73,3,IF(K73&lt;L73,0)))</f>
        <v>1</v>
      </c>
      <c r="S73" s="100">
        <f t="shared" si="4"/>
        <v>1</v>
      </c>
      <c r="T73" s="100"/>
      <c r="V73" s="164"/>
      <c r="W73" s="120"/>
      <c r="X73" s="120"/>
      <c r="Y73" s="120"/>
      <c r="Z73" s="120"/>
      <c r="AA73" s="120"/>
      <c r="AB73" s="120"/>
      <c r="AC73" s="116"/>
      <c r="AD73" s="115"/>
      <c r="AE73" s="113"/>
    </row>
  </sheetData>
  <sheetProtection/>
  <mergeCells count="884">
    <mergeCell ref="AE9:AE10"/>
    <mergeCell ref="AD9:AD10"/>
    <mergeCell ref="AB9:AB10"/>
    <mergeCell ref="AA9:AA10"/>
    <mergeCell ref="AC9:AC10"/>
    <mergeCell ref="A13:A14"/>
    <mergeCell ref="AB13:AB14"/>
    <mergeCell ref="X9:X10"/>
    <mergeCell ref="W9:W10"/>
    <mergeCell ref="V25:V26"/>
    <mergeCell ref="AE11:AE12"/>
    <mergeCell ref="S11:S12"/>
    <mergeCell ref="R11:R12"/>
    <mergeCell ref="AD13:AD14"/>
    <mergeCell ref="AD11:AD12"/>
    <mergeCell ref="AC13:AC14"/>
    <mergeCell ref="AE13:AE14"/>
    <mergeCell ref="L27:M28"/>
    <mergeCell ref="F27:F28"/>
    <mergeCell ref="E27:E28"/>
    <mergeCell ref="V23:V24"/>
    <mergeCell ref="R23:R24"/>
    <mergeCell ref="Q23:Q24"/>
    <mergeCell ref="N23:N24"/>
    <mergeCell ref="M23:M24"/>
    <mergeCell ref="L23:L24"/>
    <mergeCell ref="G23:G24"/>
    <mergeCell ref="J2:K2"/>
    <mergeCell ref="M9:M10"/>
    <mergeCell ref="K9:K10"/>
    <mergeCell ref="L2:M2"/>
    <mergeCell ref="M3:M4"/>
    <mergeCell ref="K3:K4"/>
    <mergeCell ref="J3:J4"/>
    <mergeCell ref="J5:J6"/>
    <mergeCell ref="K5:K6"/>
    <mergeCell ref="L34:L35"/>
    <mergeCell ref="M34:M35"/>
    <mergeCell ref="J36:J37"/>
    <mergeCell ref="M17:M18"/>
    <mergeCell ref="J31:K31"/>
    <mergeCell ref="K21:K22"/>
    <mergeCell ref="M19:M20"/>
    <mergeCell ref="L19:L20"/>
    <mergeCell ref="K23:K24"/>
    <mergeCell ref="L21:L22"/>
    <mergeCell ref="J34:J35"/>
    <mergeCell ref="K32:K33"/>
    <mergeCell ref="J32:J33"/>
    <mergeCell ref="K34:K35"/>
    <mergeCell ref="M36:M37"/>
    <mergeCell ref="L36:L37"/>
    <mergeCell ref="K36:K37"/>
    <mergeCell ref="J42:J43"/>
    <mergeCell ref="L40:L41"/>
    <mergeCell ref="J40:K41"/>
    <mergeCell ref="M38:M39"/>
    <mergeCell ref="L38:L39"/>
    <mergeCell ref="K38:K39"/>
    <mergeCell ref="J38:J39"/>
    <mergeCell ref="L51:L52"/>
    <mergeCell ref="K51:K52"/>
    <mergeCell ref="J51:J52"/>
    <mergeCell ref="J49:J50"/>
    <mergeCell ref="K49:K50"/>
    <mergeCell ref="L42:M43"/>
    <mergeCell ref="K42:K43"/>
    <mergeCell ref="K62:K63"/>
    <mergeCell ref="J62:J63"/>
    <mergeCell ref="L61:M61"/>
    <mergeCell ref="J61:K61"/>
    <mergeCell ref="K68:K69"/>
    <mergeCell ref="J68:J69"/>
    <mergeCell ref="J72:J73"/>
    <mergeCell ref="M70:M71"/>
    <mergeCell ref="L70:L71"/>
    <mergeCell ref="J70:K71"/>
    <mergeCell ref="L72:M73"/>
    <mergeCell ref="K72:K73"/>
    <mergeCell ref="L68:L69"/>
    <mergeCell ref="W72:W73"/>
    <mergeCell ref="X72:X73"/>
    <mergeCell ref="AA72:AA73"/>
    <mergeCell ref="Y72:Y73"/>
    <mergeCell ref="Z72:Z73"/>
    <mergeCell ref="S72:S73"/>
    <mergeCell ref="AC72:AC73"/>
    <mergeCell ref="AD72:AD73"/>
    <mergeCell ref="M68:M69"/>
    <mergeCell ref="AB72:AB73"/>
    <mergeCell ref="N70:N71"/>
    <mergeCell ref="O70:O71"/>
    <mergeCell ref="P70:P71"/>
    <mergeCell ref="Q70:Q71"/>
    <mergeCell ref="T72:T73"/>
    <mergeCell ref="V72:V73"/>
    <mergeCell ref="G72:G73"/>
    <mergeCell ref="H72:H73"/>
    <mergeCell ref="I72:I73"/>
    <mergeCell ref="N72:N73"/>
    <mergeCell ref="O72:O73"/>
    <mergeCell ref="P72:P73"/>
    <mergeCell ref="Q72:Q73"/>
    <mergeCell ref="R72:R73"/>
    <mergeCell ref="S70:S71"/>
    <mergeCell ref="AB70:AB71"/>
    <mergeCell ref="AC70:AC71"/>
    <mergeCell ref="X70:X71"/>
    <mergeCell ref="Y70:Y71"/>
    <mergeCell ref="Z70:Z71"/>
    <mergeCell ref="AA70:AA71"/>
    <mergeCell ref="AD70:AD71"/>
    <mergeCell ref="A72:A73"/>
    <mergeCell ref="B72:B73"/>
    <mergeCell ref="C72:C73"/>
    <mergeCell ref="D72:D73"/>
    <mergeCell ref="E72:E73"/>
    <mergeCell ref="F72:F73"/>
    <mergeCell ref="T70:T71"/>
    <mergeCell ref="V70:V71"/>
    <mergeCell ref="W70:W71"/>
    <mergeCell ref="H70:H71"/>
    <mergeCell ref="I70:I71"/>
    <mergeCell ref="AA68:AA69"/>
    <mergeCell ref="V68:V69"/>
    <mergeCell ref="W68:W69"/>
    <mergeCell ref="X68:X69"/>
    <mergeCell ref="Y68:Y69"/>
    <mergeCell ref="Z68:Z69"/>
    <mergeCell ref="N68:N69"/>
    <mergeCell ref="R70:R71"/>
    <mergeCell ref="AC68:AC69"/>
    <mergeCell ref="AD68:AD69"/>
    <mergeCell ref="A70:A71"/>
    <mergeCell ref="B70:B71"/>
    <mergeCell ref="C70:C71"/>
    <mergeCell ref="D70:D71"/>
    <mergeCell ref="E70:E71"/>
    <mergeCell ref="F70:F71"/>
    <mergeCell ref="T68:T69"/>
    <mergeCell ref="G70:G71"/>
    <mergeCell ref="P68:P69"/>
    <mergeCell ref="Q68:Q69"/>
    <mergeCell ref="R68:R69"/>
    <mergeCell ref="AB68:AB69"/>
    <mergeCell ref="AD66:AD67"/>
    <mergeCell ref="T66:T67"/>
    <mergeCell ref="V66:V67"/>
    <mergeCell ref="W66:W67"/>
    <mergeCell ref="X66:X67"/>
    <mergeCell ref="Y66:Y67"/>
    <mergeCell ref="Z66:Z67"/>
    <mergeCell ref="AA66:AA67"/>
    <mergeCell ref="E68:E69"/>
    <mergeCell ref="F68:F69"/>
    <mergeCell ref="AB66:AB67"/>
    <mergeCell ref="AC66:AC67"/>
    <mergeCell ref="S68:S69"/>
    <mergeCell ref="G68:G69"/>
    <mergeCell ref="H68:I69"/>
    <mergeCell ref="H66:H67"/>
    <mergeCell ref="I66:I67"/>
    <mergeCell ref="O68:O69"/>
    <mergeCell ref="A68:A69"/>
    <mergeCell ref="B68:B69"/>
    <mergeCell ref="C68:C69"/>
    <mergeCell ref="D68:D69"/>
    <mergeCell ref="P66:P67"/>
    <mergeCell ref="Q66:Q67"/>
    <mergeCell ref="R66:R67"/>
    <mergeCell ref="S66:S67"/>
    <mergeCell ref="E66:E67"/>
    <mergeCell ref="F66:G67"/>
    <mergeCell ref="N66:N67"/>
    <mergeCell ref="O66:O67"/>
    <mergeCell ref="M66:M67"/>
    <mergeCell ref="L66:L67"/>
    <mergeCell ref="K66:K67"/>
    <mergeCell ref="J66:J67"/>
    <mergeCell ref="A66:A67"/>
    <mergeCell ref="B66:B67"/>
    <mergeCell ref="C66:C67"/>
    <mergeCell ref="D66:D67"/>
    <mergeCell ref="AA64:AA65"/>
    <mergeCell ref="AB64:AB65"/>
    <mergeCell ref="AC64:AC65"/>
    <mergeCell ref="AD64:AD65"/>
    <mergeCell ref="X64:X65"/>
    <mergeCell ref="Y64:Y65"/>
    <mergeCell ref="Z64:Z65"/>
    <mergeCell ref="N64:N65"/>
    <mergeCell ref="O64:O65"/>
    <mergeCell ref="P64:P65"/>
    <mergeCell ref="Q64:Q65"/>
    <mergeCell ref="R64:R65"/>
    <mergeCell ref="S64:S65"/>
    <mergeCell ref="I62:I63"/>
    <mergeCell ref="T64:T65"/>
    <mergeCell ref="V64:V65"/>
    <mergeCell ref="W64:W65"/>
    <mergeCell ref="M64:M65"/>
    <mergeCell ref="L64:L65"/>
    <mergeCell ref="K64:K65"/>
    <mergeCell ref="J64:J65"/>
    <mergeCell ref="M62:M63"/>
    <mergeCell ref="L62:L63"/>
    <mergeCell ref="AC62:AC63"/>
    <mergeCell ref="AD62:AD63"/>
    <mergeCell ref="T62:T63"/>
    <mergeCell ref="V62:V63"/>
    <mergeCell ref="W62:W63"/>
    <mergeCell ref="X62:X63"/>
    <mergeCell ref="Y62:Y63"/>
    <mergeCell ref="Z62:Z63"/>
    <mergeCell ref="AA62:AA63"/>
    <mergeCell ref="AB62:AB63"/>
    <mergeCell ref="S62:S63"/>
    <mergeCell ref="A64:A65"/>
    <mergeCell ref="B64:B65"/>
    <mergeCell ref="C64:C65"/>
    <mergeCell ref="D64:E65"/>
    <mergeCell ref="F64:F65"/>
    <mergeCell ref="G64:G65"/>
    <mergeCell ref="H64:H65"/>
    <mergeCell ref="I64:I65"/>
    <mergeCell ref="H62:H63"/>
    <mergeCell ref="O62:O63"/>
    <mergeCell ref="P62:P63"/>
    <mergeCell ref="Q62:Q63"/>
    <mergeCell ref="R62:R63"/>
    <mergeCell ref="H57:H58"/>
    <mergeCell ref="I57:I58"/>
    <mergeCell ref="N57:N58"/>
    <mergeCell ref="A62:A63"/>
    <mergeCell ref="B62:C63"/>
    <mergeCell ref="D62:D63"/>
    <mergeCell ref="E62:E63"/>
    <mergeCell ref="F62:F63"/>
    <mergeCell ref="G62:G63"/>
    <mergeCell ref="N62:N63"/>
    <mergeCell ref="X57:X58"/>
    <mergeCell ref="Y57:Y58"/>
    <mergeCell ref="Z57:Z58"/>
    <mergeCell ref="B61:C61"/>
    <mergeCell ref="D61:E61"/>
    <mergeCell ref="F61:G61"/>
    <mergeCell ref="H61:I61"/>
    <mergeCell ref="V57:V58"/>
    <mergeCell ref="W57:W58"/>
    <mergeCell ref="G57:G58"/>
    <mergeCell ref="AA57:AA58"/>
    <mergeCell ref="AB57:AB58"/>
    <mergeCell ref="AC57:AC58"/>
    <mergeCell ref="AD57:AD58"/>
    <mergeCell ref="T57:T58"/>
    <mergeCell ref="A57:A58"/>
    <mergeCell ref="B57:B58"/>
    <mergeCell ref="C57:C58"/>
    <mergeCell ref="D57:D58"/>
    <mergeCell ref="E57:E58"/>
    <mergeCell ref="F57:F58"/>
    <mergeCell ref="Q57:Q58"/>
    <mergeCell ref="R57:R58"/>
    <mergeCell ref="S57:S58"/>
    <mergeCell ref="I55:I56"/>
    <mergeCell ref="O57:O58"/>
    <mergeCell ref="P57:P58"/>
    <mergeCell ref="L57:M58"/>
    <mergeCell ref="K57:K58"/>
    <mergeCell ref="J57:J58"/>
    <mergeCell ref="J55:K56"/>
    <mergeCell ref="L55:L56"/>
    <mergeCell ref="E55:E56"/>
    <mergeCell ref="F55:F56"/>
    <mergeCell ref="G55:G56"/>
    <mergeCell ref="H55:H56"/>
    <mergeCell ref="A55:A56"/>
    <mergeCell ref="B55:B56"/>
    <mergeCell ref="C55:C56"/>
    <mergeCell ref="D55:D56"/>
    <mergeCell ref="M55:M56"/>
    <mergeCell ref="Q55:Q56"/>
    <mergeCell ref="R55:R56"/>
    <mergeCell ref="AD53:AD54"/>
    <mergeCell ref="Z55:Z56"/>
    <mergeCell ref="AA55:AA56"/>
    <mergeCell ref="AB55:AB56"/>
    <mergeCell ref="AC55:AC56"/>
    <mergeCell ref="AD55:AD56"/>
    <mergeCell ref="X55:X56"/>
    <mergeCell ref="Y55:Y56"/>
    <mergeCell ref="N55:N56"/>
    <mergeCell ref="O55:O56"/>
    <mergeCell ref="P55:P56"/>
    <mergeCell ref="S55:S56"/>
    <mergeCell ref="T55:T56"/>
    <mergeCell ref="V55:V56"/>
    <mergeCell ref="W55:W56"/>
    <mergeCell ref="AB53:AB54"/>
    <mergeCell ref="AC53:AC54"/>
    <mergeCell ref="Y51:Y52"/>
    <mergeCell ref="Z51:Z52"/>
    <mergeCell ref="AA51:AA52"/>
    <mergeCell ref="AB51:AB52"/>
    <mergeCell ref="AC51:AC52"/>
    <mergeCell ref="Z53:Z54"/>
    <mergeCell ref="AA53:AA54"/>
    <mergeCell ref="G53:G54"/>
    <mergeCell ref="H53:I54"/>
    <mergeCell ref="J53:J54"/>
    <mergeCell ref="Y53:Y54"/>
    <mergeCell ref="T53:T54"/>
    <mergeCell ref="V53:V54"/>
    <mergeCell ref="W53:W54"/>
    <mergeCell ref="X53:X54"/>
    <mergeCell ref="K53:K54"/>
    <mergeCell ref="AD51:AD52"/>
    <mergeCell ref="A51:A52"/>
    <mergeCell ref="B53:B54"/>
    <mergeCell ref="C53:C54"/>
    <mergeCell ref="D53:D54"/>
    <mergeCell ref="E53:E54"/>
    <mergeCell ref="S53:S54"/>
    <mergeCell ref="L53:L54"/>
    <mergeCell ref="M53:M54"/>
    <mergeCell ref="N51:N52"/>
    <mergeCell ref="AC49:AC50"/>
    <mergeCell ref="AD49:AD50"/>
    <mergeCell ref="B51:B52"/>
    <mergeCell ref="C51:C52"/>
    <mergeCell ref="D51:D52"/>
    <mergeCell ref="E51:E52"/>
    <mergeCell ref="F51:G52"/>
    <mergeCell ref="H51:H52"/>
    <mergeCell ref="I51:I52"/>
    <mergeCell ref="M51:M52"/>
    <mergeCell ref="X51:X52"/>
    <mergeCell ref="S49:S50"/>
    <mergeCell ref="T49:T50"/>
    <mergeCell ref="V49:V50"/>
    <mergeCell ref="W49:W50"/>
    <mergeCell ref="X49:X50"/>
    <mergeCell ref="O51:O52"/>
    <mergeCell ref="P51:P52"/>
    <mergeCell ref="Q51:Q52"/>
    <mergeCell ref="R51:R52"/>
    <mergeCell ref="S51:S52"/>
    <mergeCell ref="T51:T52"/>
    <mergeCell ref="V51:V52"/>
    <mergeCell ref="W51:W52"/>
    <mergeCell ref="AA49:AA50"/>
    <mergeCell ref="AB49:AB50"/>
    <mergeCell ref="X47:X48"/>
    <mergeCell ref="Y47:Y48"/>
    <mergeCell ref="Z47:Z48"/>
    <mergeCell ref="AA47:AA48"/>
    <mergeCell ref="AB47:AB48"/>
    <mergeCell ref="Y49:Y50"/>
    <mergeCell ref="Z49:Z50"/>
    <mergeCell ref="AC47:AC48"/>
    <mergeCell ref="AD47:AD48"/>
    <mergeCell ref="A49:A50"/>
    <mergeCell ref="B49:B50"/>
    <mergeCell ref="C49:C50"/>
    <mergeCell ref="D49:E50"/>
    <mergeCell ref="F49:F50"/>
    <mergeCell ref="G49:G50"/>
    <mergeCell ref="H49:H50"/>
    <mergeCell ref="I49:I50"/>
    <mergeCell ref="N49:N50"/>
    <mergeCell ref="O49:O50"/>
    <mergeCell ref="P49:P50"/>
    <mergeCell ref="Q49:Q50"/>
    <mergeCell ref="J46:K46"/>
    <mergeCell ref="L46:M46"/>
    <mergeCell ref="R49:R50"/>
    <mergeCell ref="N47:N48"/>
    <mergeCell ref="O47:O48"/>
    <mergeCell ref="P47:P48"/>
    <mergeCell ref="Q47:Q48"/>
    <mergeCell ref="R47:R48"/>
    <mergeCell ref="L49:L50"/>
    <mergeCell ref="M49:M50"/>
    <mergeCell ref="B46:C46"/>
    <mergeCell ref="D46:E46"/>
    <mergeCell ref="F46:G46"/>
    <mergeCell ref="H46:I46"/>
    <mergeCell ref="S47:S48"/>
    <mergeCell ref="T47:T48"/>
    <mergeCell ref="V47:V48"/>
    <mergeCell ref="W47:W48"/>
    <mergeCell ref="L47:L48"/>
    <mergeCell ref="M47:M48"/>
    <mergeCell ref="A47:A48"/>
    <mergeCell ref="B47:C48"/>
    <mergeCell ref="D47:D48"/>
    <mergeCell ref="E47:E48"/>
    <mergeCell ref="F47:F48"/>
    <mergeCell ref="G47:G48"/>
    <mergeCell ref="H47:H48"/>
    <mergeCell ref="I47:I48"/>
    <mergeCell ref="J47:J48"/>
    <mergeCell ref="K47:K48"/>
    <mergeCell ref="N42:N43"/>
    <mergeCell ref="O42:O43"/>
    <mergeCell ref="P42:P43"/>
    <mergeCell ref="Q42:Q43"/>
    <mergeCell ref="Q38:Q39"/>
    <mergeCell ref="R42:R43"/>
    <mergeCell ref="P40:P41"/>
    <mergeCell ref="Q40:Q41"/>
    <mergeCell ref="R40:R41"/>
    <mergeCell ref="R34:R35"/>
    <mergeCell ref="S34:S35"/>
    <mergeCell ref="S38:S39"/>
    <mergeCell ref="N36:N37"/>
    <mergeCell ref="O36:O37"/>
    <mergeCell ref="P36:P37"/>
    <mergeCell ref="Q36:Q37"/>
    <mergeCell ref="N38:N39"/>
    <mergeCell ref="O38:O39"/>
    <mergeCell ref="P38:P39"/>
    <mergeCell ref="N34:N35"/>
    <mergeCell ref="O34:O35"/>
    <mergeCell ref="P34:P35"/>
    <mergeCell ref="Q34:Q35"/>
    <mergeCell ref="R36:R37"/>
    <mergeCell ref="S36:S37"/>
    <mergeCell ref="R38:R39"/>
    <mergeCell ref="T36:T37"/>
    <mergeCell ref="T38:T39"/>
    <mergeCell ref="V42:V43"/>
    <mergeCell ref="W42:W43"/>
    <mergeCell ref="T34:T35"/>
    <mergeCell ref="V38:V39"/>
    <mergeCell ref="W38:W39"/>
    <mergeCell ref="X42:X43"/>
    <mergeCell ref="Y42:Y43"/>
    <mergeCell ref="Z42:Z43"/>
    <mergeCell ref="AA42:AA43"/>
    <mergeCell ref="AD36:AD37"/>
    <mergeCell ref="AA40:AA41"/>
    <mergeCell ref="Y40:Y41"/>
    <mergeCell ref="Z40:Z41"/>
    <mergeCell ref="AB40:AB41"/>
    <mergeCell ref="AB38:AB39"/>
    <mergeCell ref="AC38:AC39"/>
    <mergeCell ref="AD38:AD39"/>
    <mergeCell ref="AC40:AC41"/>
    <mergeCell ref="AD40:AD41"/>
    <mergeCell ref="Y38:Y39"/>
    <mergeCell ref="Z38:Z39"/>
    <mergeCell ref="V36:V37"/>
    <mergeCell ref="W36:W37"/>
    <mergeCell ref="X38:X39"/>
    <mergeCell ref="AD42:AD43"/>
    <mergeCell ref="AA34:AA35"/>
    <mergeCell ref="AB34:AB35"/>
    <mergeCell ref="AC34:AC35"/>
    <mergeCell ref="AD34:AD35"/>
    <mergeCell ref="AA38:AA39"/>
    <mergeCell ref="AB36:AB37"/>
    <mergeCell ref="AC36:AC37"/>
    <mergeCell ref="AB42:AB43"/>
    <mergeCell ref="AC42:AC43"/>
    <mergeCell ref="AD32:AD33"/>
    <mergeCell ref="V34:V35"/>
    <mergeCell ref="W34:W35"/>
    <mergeCell ref="X34:X35"/>
    <mergeCell ref="Y34:Y35"/>
    <mergeCell ref="Z34:Z35"/>
    <mergeCell ref="X36:X37"/>
    <mergeCell ref="Y36:Y37"/>
    <mergeCell ref="Z36:Z37"/>
    <mergeCell ref="AA36:AA37"/>
    <mergeCell ref="AB32:AB33"/>
    <mergeCell ref="AC32:AC33"/>
    <mergeCell ref="V32:V33"/>
    <mergeCell ref="W32:W33"/>
    <mergeCell ref="X32:X33"/>
    <mergeCell ref="Y32:Y33"/>
    <mergeCell ref="Z32:Z33"/>
    <mergeCell ref="AA32:AA33"/>
    <mergeCell ref="S42:S43"/>
    <mergeCell ref="T42:T43"/>
    <mergeCell ref="T40:T41"/>
    <mergeCell ref="S40:S41"/>
    <mergeCell ref="M40:M41"/>
    <mergeCell ref="V40:V41"/>
    <mergeCell ref="W40:W41"/>
    <mergeCell ref="X40:X41"/>
    <mergeCell ref="N40:N41"/>
    <mergeCell ref="O40:O41"/>
    <mergeCell ref="E40:E41"/>
    <mergeCell ref="F40:F41"/>
    <mergeCell ref="G40:G41"/>
    <mergeCell ref="A42:A43"/>
    <mergeCell ref="B42:B43"/>
    <mergeCell ref="C42:C43"/>
    <mergeCell ref="D42:D43"/>
    <mergeCell ref="E42:E43"/>
    <mergeCell ref="F42:F43"/>
    <mergeCell ref="A40:A41"/>
    <mergeCell ref="B40:B41"/>
    <mergeCell ref="C40:C41"/>
    <mergeCell ref="D40:D41"/>
    <mergeCell ref="H38:I39"/>
    <mergeCell ref="H42:H43"/>
    <mergeCell ref="I42:I43"/>
    <mergeCell ref="G42:G43"/>
    <mergeCell ref="I40:I41"/>
    <mergeCell ref="E36:E37"/>
    <mergeCell ref="F36:G37"/>
    <mergeCell ref="H40:H41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C36:C37"/>
    <mergeCell ref="D36:D37"/>
    <mergeCell ref="H36:H37"/>
    <mergeCell ref="I36:I37"/>
    <mergeCell ref="A34:A35"/>
    <mergeCell ref="B34:B35"/>
    <mergeCell ref="C34:C35"/>
    <mergeCell ref="D34:E35"/>
    <mergeCell ref="F34:F35"/>
    <mergeCell ref="G34:G35"/>
    <mergeCell ref="H34:H35"/>
    <mergeCell ref="I34:I35"/>
    <mergeCell ref="D31:E31"/>
    <mergeCell ref="F31:G31"/>
    <mergeCell ref="H31:I31"/>
    <mergeCell ref="H32:H33"/>
    <mergeCell ref="I32:I33"/>
    <mergeCell ref="AD27:AD28"/>
    <mergeCell ref="L32:L33"/>
    <mergeCell ref="M32:M33"/>
    <mergeCell ref="A32:A33"/>
    <mergeCell ref="B32:C33"/>
    <mergeCell ref="D32:D33"/>
    <mergeCell ref="E32:E33"/>
    <mergeCell ref="F32:F33"/>
    <mergeCell ref="G32:G33"/>
    <mergeCell ref="B31:C31"/>
    <mergeCell ref="AA25:AA26"/>
    <mergeCell ref="Z27:Z28"/>
    <mergeCell ref="AB27:AB28"/>
    <mergeCell ref="AC27:AC28"/>
    <mergeCell ref="AA27:AA28"/>
    <mergeCell ref="L31:M31"/>
    <mergeCell ref="N32:N33"/>
    <mergeCell ref="O32:O33"/>
    <mergeCell ref="P32:P33"/>
    <mergeCell ref="V27:V28"/>
    <mergeCell ref="Q32:Q33"/>
    <mergeCell ref="R32:R33"/>
    <mergeCell ref="S32:S33"/>
    <mergeCell ref="T32:T33"/>
    <mergeCell ref="G27:G28"/>
    <mergeCell ref="Y27:Y28"/>
    <mergeCell ref="I25:I26"/>
    <mergeCell ref="J25:K26"/>
    <mergeCell ref="X25:X26"/>
    <mergeCell ref="Y25:Y26"/>
    <mergeCell ref="W27:W28"/>
    <mergeCell ref="X27:X28"/>
    <mergeCell ref="L25:L26"/>
    <mergeCell ref="M25:M26"/>
    <mergeCell ref="K27:K28"/>
    <mergeCell ref="H27:H28"/>
    <mergeCell ref="T27:T28"/>
    <mergeCell ref="T25:T26"/>
    <mergeCell ref="R27:R28"/>
    <mergeCell ref="S27:S28"/>
    <mergeCell ref="I27:I28"/>
    <mergeCell ref="N27:N28"/>
    <mergeCell ref="Q27:Q28"/>
    <mergeCell ref="J27:J28"/>
    <mergeCell ref="AD23:AD24"/>
    <mergeCell ref="W23:W24"/>
    <mergeCell ref="Z23:Z24"/>
    <mergeCell ref="F25:F26"/>
    <mergeCell ref="G25:G26"/>
    <mergeCell ref="AD25:AD26"/>
    <mergeCell ref="W25:W26"/>
    <mergeCell ref="AC25:AC26"/>
    <mergeCell ref="AB25:AB26"/>
    <mergeCell ref="Z25:Z26"/>
    <mergeCell ref="AC23:AC24"/>
    <mergeCell ref="S23:S24"/>
    <mergeCell ref="AB21:AB22"/>
    <mergeCell ref="AA23:AA24"/>
    <mergeCell ref="AB23:AB24"/>
    <mergeCell ref="AA21:AA22"/>
    <mergeCell ref="AD21:AD22"/>
    <mergeCell ref="W21:W22"/>
    <mergeCell ref="X21:X22"/>
    <mergeCell ref="AC21:AC22"/>
    <mergeCell ref="X23:X24"/>
    <mergeCell ref="N19:N20"/>
    <mergeCell ref="O19:O20"/>
    <mergeCell ref="T23:T24"/>
    <mergeCell ref="P19:P20"/>
    <mergeCell ref="Q19:Q20"/>
    <mergeCell ref="F21:G22"/>
    <mergeCell ref="N21:N22"/>
    <mergeCell ref="O21:O22"/>
    <mergeCell ref="Q21:Q22"/>
    <mergeCell ref="P21:P22"/>
    <mergeCell ref="M21:M22"/>
    <mergeCell ref="AD19:AD20"/>
    <mergeCell ref="W19:W20"/>
    <mergeCell ref="X19:X20"/>
    <mergeCell ref="Y19:Y20"/>
    <mergeCell ref="Z19:Z20"/>
    <mergeCell ref="Z21:Z22"/>
    <mergeCell ref="V21:V22"/>
    <mergeCell ref="T19:T20"/>
    <mergeCell ref="R21:R22"/>
    <mergeCell ref="Y21:Y22"/>
    <mergeCell ref="T21:T22"/>
    <mergeCell ref="S21:S22"/>
    <mergeCell ref="AC19:AC20"/>
    <mergeCell ref="AA19:AA20"/>
    <mergeCell ref="AB19:AB20"/>
    <mergeCell ref="A23:A24"/>
    <mergeCell ref="B23:B24"/>
    <mergeCell ref="C23:C24"/>
    <mergeCell ref="E21:E22"/>
    <mergeCell ref="D23:D24"/>
    <mergeCell ref="H19:H20"/>
    <mergeCell ref="B21:B22"/>
    <mergeCell ref="F19:F20"/>
    <mergeCell ref="G19:G20"/>
    <mergeCell ref="B19:B20"/>
    <mergeCell ref="D19:E20"/>
    <mergeCell ref="A17:A18"/>
    <mergeCell ref="D17:D18"/>
    <mergeCell ref="B17:C18"/>
    <mergeCell ref="C21:C22"/>
    <mergeCell ref="D21:D22"/>
    <mergeCell ref="C19:C20"/>
    <mergeCell ref="V19:V20"/>
    <mergeCell ref="N17:N18"/>
    <mergeCell ref="Q17:Q18"/>
    <mergeCell ref="T17:T18"/>
    <mergeCell ref="V17:V18"/>
    <mergeCell ref="R17:R18"/>
    <mergeCell ref="S17:S18"/>
    <mergeCell ref="R19:R20"/>
    <mergeCell ref="S19:S20"/>
    <mergeCell ref="P17:P18"/>
    <mergeCell ref="AC11:AC12"/>
    <mergeCell ref="AA11:AA12"/>
    <mergeCell ref="Y11:Y12"/>
    <mergeCell ref="O17:O18"/>
    <mergeCell ref="O13:O14"/>
    <mergeCell ref="P13:P14"/>
    <mergeCell ref="W11:W12"/>
    <mergeCell ref="AB11:AB12"/>
    <mergeCell ref="Z13:Z14"/>
    <mergeCell ref="AA13:AA14"/>
    <mergeCell ref="AD17:AD18"/>
    <mergeCell ref="W17:W18"/>
    <mergeCell ref="X17:X18"/>
    <mergeCell ref="Y17:Y18"/>
    <mergeCell ref="Z17:Z18"/>
    <mergeCell ref="AA17:AA18"/>
    <mergeCell ref="AB17:AB18"/>
    <mergeCell ref="AC17:AC18"/>
    <mergeCell ref="V9:V10"/>
    <mergeCell ref="X11:X12"/>
    <mergeCell ref="Z11:Z12"/>
    <mergeCell ref="Y13:Y14"/>
    <mergeCell ref="X13:X14"/>
    <mergeCell ref="V11:V12"/>
    <mergeCell ref="W13:W14"/>
    <mergeCell ref="V13:V14"/>
    <mergeCell ref="Z9:Z10"/>
    <mergeCell ref="Y9:Y10"/>
    <mergeCell ref="T11:T12"/>
    <mergeCell ref="T13:T14"/>
    <mergeCell ref="R7:R8"/>
    <mergeCell ref="N9:N10"/>
    <mergeCell ref="P9:P10"/>
    <mergeCell ref="O7:O8"/>
    <mergeCell ref="Q7:Q8"/>
    <mergeCell ref="Q9:Q10"/>
    <mergeCell ref="T7:T8"/>
    <mergeCell ref="Q11:Q12"/>
    <mergeCell ref="S13:S14"/>
    <mergeCell ref="Q5:Q6"/>
    <mergeCell ref="S7:S8"/>
    <mergeCell ref="R13:R14"/>
    <mergeCell ref="S5:S6"/>
    <mergeCell ref="P7:P8"/>
    <mergeCell ref="D9:D10"/>
    <mergeCell ref="E9:E10"/>
    <mergeCell ref="J9:J10"/>
    <mergeCell ref="H5:H6"/>
    <mergeCell ref="L9:L10"/>
    <mergeCell ref="J7:J8"/>
    <mergeCell ref="F9:F10"/>
    <mergeCell ref="A11:A12"/>
    <mergeCell ref="B11:B12"/>
    <mergeCell ref="C11:C12"/>
    <mergeCell ref="D11:D12"/>
    <mergeCell ref="F11:F12"/>
    <mergeCell ref="E11:E12"/>
    <mergeCell ref="W5:W6"/>
    <mergeCell ref="A9:A10"/>
    <mergeCell ref="T5:T6"/>
    <mergeCell ref="R5:R6"/>
    <mergeCell ref="R9:R10"/>
    <mergeCell ref="T9:T10"/>
    <mergeCell ref="O9:O10"/>
    <mergeCell ref="H9:I10"/>
    <mergeCell ref="G9:G10"/>
    <mergeCell ref="N5:N6"/>
    <mergeCell ref="Q3:Q4"/>
    <mergeCell ref="N3:N4"/>
    <mergeCell ref="R3:R4"/>
    <mergeCell ref="S3:S4"/>
    <mergeCell ref="O3:O4"/>
    <mergeCell ref="AB7:AB8"/>
    <mergeCell ref="Y7:Y8"/>
    <mergeCell ref="Z7:Z8"/>
    <mergeCell ref="X5:X6"/>
    <mergeCell ref="Y5:Y6"/>
    <mergeCell ref="X7:X8"/>
    <mergeCell ref="V7:V8"/>
    <mergeCell ref="W3:W4"/>
    <mergeCell ref="AA7:AA8"/>
    <mergeCell ref="AA5:AA6"/>
    <mergeCell ref="V5:V6"/>
    <mergeCell ref="W7:W8"/>
    <mergeCell ref="Z3:Z4"/>
    <mergeCell ref="AA3:AA4"/>
    <mergeCell ref="X3:X4"/>
    <mergeCell ref="Y3:Y4"/>
    <mergeCell ref="P3:P4"/>
    <mergeCell ref="L7:L8"/>
    <mergeCell ref="M7:M8"/>
    <mergeCell ref="L5:L6"/>
    <mergeCell ref="M5:M6"/>
    <mergeCell ref="O5:O6"/>
    <mergeCell ref="L3:L4"/>
    <mergeCell ref="N7:N8"/>
    <mergeCell ref="P5:P6"/>
    <mergeCell ref="A3:A4"/>
    <mergeCell ref="B3:C4"/>
    <mergeCell ref="D3:D4"/>
    <mergeCell ref="E7:E8"/>
    <mergeCell ref="A5:A6"/>
    <mergeCell ref="B5:B6"/>
    <mergeCell ref="C5:C6"/>
    <mergeCell ref="D5:E6"/>
    <mergeCell ref="A7:A8"/>
    <mergeCell ref="D7:D8"/>
    <mergeCell ref="B2:C2"/>
    <mergeCell ref="D2:E2"/>
    <mergeCell ref="F2:G2"/>
    <mergeCell ref="F3:F4"/>
    <mergeCell ref="E3:E4"/>
    <mergeCell ref="F5:F6"/>
    <mergeCell ref="F7:G8"/>
    <mergeCell ref="G3:G4"/>
    <mergeCell ref="G5:G6"/>
    <mergeCell ref="B16:C16"/>
    <mergeCell ref="C13:C14"/>
    <mergeCell ref="B7:B8"/>
    <mergeCell ref="C7:C8"/>
    <mergeCell ref="B9:B10"/>
    <mergeCell ref="C9:C10"/>
    <mergeCell ref="B13:B14"/>
    <mergeCell ref="H2:I2"/>
    <mergeCell ref="H11:H12"/>
    <mergeCell ref="G11:G12"/>
    <mergeCell ref="H7:H8"/>
    <mergeCell ref="I7:I8"/>
    <mergeCell ref="I5:I6"/>
    <mergeCell ref="H3:H4"/>
    <mergeCell ref="I3:I4"/>
    <mergeCell ref="K7:K8"/>
    <mergeCell ref="H21:H22"/>
    <mergeCell ref="I21:I22"/>
    <mergeCell ref="I13:I14"/>
    <mergeCell ref="H13:H14"/>
    <mergeCell ref="I17:I18"/>
    <mergeCell ref="H16:I16"/>
    <mergeCell ref="H17:H18"/>
    <mergeCell ref="J19:J20"/>
    <mergeCell ref="J21:J22"/>
    <mergeCell ref="A25:A26"/>
    <mergeCell ref="E17:E18"/>
    <mergeCell ref="L17:L18"/>
    <mergeCell ref="K17:K18"/>
    <mergeCell ref="F17:F18"/>
    <mergeCell ref="G17:G18"/>
    <mergeCell ref="A19:A20"/>
    <mergeCell ref="J23:J24"/>
    <mergeCell ref="H23:I24"/>
    <mergeCell ref="A21:A22"/>
    <mergeCell ref="A27:A28"/>
    <mergeCell ref="B27:B28"/>
    <mergeCell ref="C27:C28"/>
    <mergeCell ref="D27:D28"/>
    <mergeCell ref="J17:J18"/>
    <mergeCell ref="K19:K20"/>
    <mergeCell ref="I19:I20"/>
    <mergeCell ref="J13:J14"/>
    <mergeCell ref="K13:K14"/>
    <mergeCell ref="M11:M12"/>
    <mergeCell ref="E13:E14"/>
    <mergeCell ref="F13:F14"/>
    <mergeCell ref="D16:E16"/>
    <mergeCell ref="F16:G16"/>
    <mergeCell ref="J16:K16"/>
    <mergeCell ref="L11:L12"/>
    <mergeCell ref="J11:K12"/>
    <mergeCell ref="L13:M14"/>
    <mergeCell ref="G13:G14"/>
    <mergeCell ref="AE23:AE24"/>
    <mergeCell ref="AE25:AE26"/>
    <mergeCell ref="B25:B26"/>
    <mergeCell ref="C25:C26"/>
    <mergeCell ref="D25:D26"/>
    <mergeCell ref="E25:E26"/>
    <mergeCell ref="H25:H26"/>
    <mergeCell ref="Y23:Y24"/>
    <mergeCell ref="E23:E24"/>
    <mergeCell ref="F23:F24"/>
    <mergeCell ref="T3:T4"/>
    <mergeCell ref="AE3:AE4"/>
    <mergeCell ref="AE5:AE6"/>
    <mergeCell ref="AE7:AE8"/>
    <mergeCell ref="V3:V4"/>
    <mergeCell ref="AC3:AC4"/>
    <mergeCell ref="AD3:AD4"/>
    <mergeCell ref="AB3:AB4"/>
    <mergeCell ref="Z5:Z6"/>
    <mergeCell ref="AB5:AB6"/>
    <mergeCell ref="AC5:AC6"/>
    <mergeCell ref="AC7:AC8"/>
    <mergeCell ref="AD5:AD6"/>
    <mergeCell ref="AE72:AE73"/>
    <mergeCell ref="AE32:AE33"/>
    <mergeCell ref="AE34:AE35"/>
    <mergeCell ref="AE36:AE37"/>
    <mergeCell ref="AE38:AE39"/>
    <mergeCell ref="AE40:AE41"/>
    <mergeCell ref="AE27:AE28"/>
    <mergeCell ref="A53:A54"/>
    <mergeCell ref="AE62:AE63"/>
    <mergeCell ref="F53:F54"/>
    <mergeCell ref="AD7:AD8"/>
    <mergeCell ref="L16:M16"/>
    <mergeCell ref="D13:D14"/>
    <mergeCell ref="I11:I12"/>
    <mergeCell ref="AE17:AE18"/>
    <mergeCell ref="AE19:AE20"/>
    <mergeCell ref="AE21:AE22"/>
    <mergeCell ref="AE42:AE43"/>
    <mergeCell ref="AE51:AE52"/>
    <mergeCell ref="AE47:AE48"/>
    <mergeCell ref="AE49:AE50"/>
    <mergeCell ref="R53:R54"/>
    <mergeCell ref="N53:N54"/>
    <mergeCell ref="O53:O54"/>
    <mergeCell ref="P53:P54"/>
    <mergeCell ref="Q53:Q54"/>
    <mergeCell ref="AE68:AE69"/>
    <mergeCell ref="AE70:AE71"/>
    <mergeCell ref="AE53:AE54"/>
    <mergeCell ref="AE55:AE56"/>
    <mergeCell ref="AE57:AE58"/>
    <mergeCell ref="AE64:AE65"/>
    <mergeCell ref="AE66:AE6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2"/>
  </sheetPr>
  <dimension ref="A3:K57"/>
  <sheetViews>
    <sheetView zoomScalePageLayoutView="0" workbookViewId="0" topLeftCell="A7">
      <selection activeCell="B21" sqref="B21:C21"/>
    </sheetView>
  </sheetViews>
  <sheetFormatPr defaultColWidth="9.140625" defaultRowHeight="15"/>
  <cols>
    <col min="1" max="1" width="5.28125" style="0" customWidth="1"/>
    <col min="2" max="2" width="25.57421875" style="0" customWidth="1"/>
    <col min="3" max="3" width="16.57421875" style="0" bestFit="1" customWidth="1"/>
    <col min="11" max="11" width="12.421875" style="0" customWidth="1"/>
  </cols>
  <sheetData>
    <row r="3" spans="1:11" ht="15">
      <c r="A3" s="60" t="s">
        <v>40</v>
      </c>
      <c r="B3" s="60" t="s">
        <v>58</v>
      </c>
      <c r="C3" s="60" t="s">
        <v>59</v>
      </c>
      <c r="D3" s="60" t="s">
        <v>60</v>
      </c>
      <c r="E3" s="60" t="s">
        <v>61</v>
      </c>
      <c r="F3" s="60" t="s">
        <v>62</v>
      </c>
      <c r="G3" s="60" t="s">
        <v>63</v>
      </c>
      <c r="H3" s="60" t="s">
        <v>64</v>
      </c>
      <c r="I3" s="60" t="s">
        <v>65</v>
      </c>
      <c r="J3" s="60" t="s">
        <v>66</v>
      </c>
      <c r="K3" s="78" t="s">
        <v>67</v>
      </c>
    </row>
    <row r="4" spans="1:11" ht="18.75">
      <c r="A4" t="s">
        <v>10</v>
      </c>
      <c r="B4" t="s">
        <v>329</v>
      </c>
      <c r="C4" s="98" t="s">
        <v>110</v>
      </c>
      <c r="D4" s="1">
        <v>11</v>
      </c>
      <c r="E4" s="1">
        <v>7</v>
      </c>
      <c r="F4" s="1">
        <v>13</v>
      </c>
      <c r="G4" s="1">
        <v>6</v>
      </c>
      <c r="H4" s="59"/>
      <c r="I4" s="59"/>
      <c r="J4" s="59"/>
      <c r="K4" s="79">
        <f>SUM(D4:J4)</f>
        <v>37</v>
      </c>
    </row>
    <row r="5" spans="1:11" ht="18.75">
      <c r="A5" t="s">
        <v>11</v>
      </c>
      <c r="B5" s="102" t="s">
        <v>324</v>
      </c>
      <c r="C5" s="98" t="s">
        <v>39</v>
      </c>
      <c r="D5" s="1">
        <v>6</v>
      </c>
      <c r="E5" s="1">
        <v>7</v>
      </c>
      <c r="F5" s="1">
        <v>7</v>
      </c>
      <c r="G5" s="1">
        <v>4</v>
      </c>
      <c r="H5" s="1">
        <v>5</v>
      </c>
      <c r="I5" s="1">
        <v>2</v>
      </c>
      <c r="J5" s="1">
        <v>3</v>
      </c>
      <c r="K5" s="79">
        <f>SUM(D5:J5)</f>
        <v>34</v>
      </c>
    </row>
    <row r="6" spans="2:11" ht="18.75">
      <c r="B6" s="105" t="s">
        <v>326</v>
      </c>
      <c r="C6" s="98" t="s">
        <v>39</v>
      </c>
      <c r="D6" s="1">
        <v>3</v>
      </c>
      <c r="E6" s="1">
        <v>6</v>
      </c>
      <c r="F6" s="1">
        <v>10</v>
      </c>
      <c r="G6" s="1">
        <v>5</v>
      </c>
      <c r="H6" s="1">
        <v>5</v>
      </c>
      <c r="I6" s="1">
        <v>0</v>
      </c>
      <c r="J6" s="1">
        <v>5</v>
      </c>
      <c r="K6" s="79">
        <f>SUM(D6:J6)</f>
        <v>34</v>
      </c>
    </row>
    <row r="7" spans="1:11" ht="18.75">
      <c r="A7" t="s">
        <v>13</v>
      </c>
      <c r="B7" s="102" t="s">
        <v>325</v>
      </c>
      <c r="C7" s="98" t="s">
        <v>39</v>
      </c>
      <c r="D7" s="1">
        <v>2</v>
      </c>
      <c r="E7" s="1">
        <v>1</v>
      </c>
      <c r="F7" s="1">
        <v>4</v>
      </c>
      <c r="G7" s="1">
        <v>3</v>
      </c>
      <c r="H7" s="1">
        <v>9</v>
      </c>
      <c r="I7" s="1">
        <v>3</v>
      </c>
      <c r="J7" s="1">
        <v>8</v>
      </c>
      <c r="K7" s="79">
        <f>SUM(D7:J7)</f>
        <v>30</v>
      </c>
    </row>
    <row r="8" spans="1:11" ht="18.75">
      <c r="A8" t="s">
        <v>14</v>
      </c>
      <c r="B8" s="105" t="s">
        <v>310</v>
      </c>
      <c r="C8" s="98" t="s">
        <v>161</v>
      </c>
      <c r="D8" s="1">
        <v>3</v>
      </c>
      <c r="E8" s="1">
        <v>10</v>
      </c>
      <c r="F8" s="1">
        <v>10</v>
      </c>
      <c r="G8" s="1">
        <v>4</v>
      </c>
      <c r="H8" s="59"/>
      <c r="I8" s="59"/>
      <c r="J8" s="59"/>
      <c r="K8" s="79">
        <f>SUM(D8:J8)</f>
        <v>27</v>
      </c>
    </row>
    <row r="9" spans="1:11" ht="18.75">
      <c r="A9" t="s">
        <v>42</v>
      </c>
      <c r="B9" t="s">
        <v>338</v>
      </c>
      <c r="C9" s="98" t="s">
        <v>153</v>
      </c>
      <c r="D9" s="1">
        <v>3</v>
      </c>
      <c r="E9" s="1">
        <v>1</v>
      </c>
      <c r="F9" s="1">
        <v>7</v>
      </c>
      <c r="G9" s="1">
        <v>5</v>
      </c>
      <c r="H9" s="1">
        <v>10</v>
      </c>
      <c r="I9" s="59"/>
      <c r="J9" s="59"/>
      <c r="K9" s="79">
        <f>SUM(D9:J9)</f>
        <v>26</v>
      </c>
    </row>
    <row r="10" spans="1:11" ht="18.75">
      <c r="A10" t="s">
        <v>43</v>
      </c>
      <c r="B10" t="s">
        <v>366</v>
      </c>
      <c r="C10" s="98" t="s">
        <v>167</v>
      </c>
      <c r="D10" s="1">
        <v>5</v>
      </c>
      <c r="E10" s="1">
        <v>4</v>
      </c>
      <c r="F10" s="1">
        <v>10</v>
      </c>
      <c r="G10" s="1">
        <v>6</v>
      </c>
      <c r="K10" s="79">
        <f>SUM(D10:J10)</f>
        <v>25</v>
      </c>
    </row>
    <row r="11" spans="1:11" ht="18.75">
      <c r="A11" t="s">
        <v>44</v>
      </c>
      <c r="B11" t="s">
        <v>363</v>
      </c>
      <c r="C11" s="98" t="s">
        <v>153</v>
      </c>
      <c r="D11" s="1">
        <v>8</v>
      </c>
      <c r="E11" s="1">
        <v>8</v>
      </c>
      <c r="F11" s="1">
        <v>4</v>
      </c>
      <c r="G11" s="1">
        <v>4</v>
      </c>
      <c r="H11" s="1">
        <v>0</v>
      </c>
      <c r="I11" s="59"/>
      <c r="J11" s="59"/>
      <c r="K11" s="79">
        <f>SUM(D11:J11)</f>
        <v>24</v>
      </c>
    </row>
    <row r="12" spans="1:11" ht="18.75">
      <c r="A12" t="s">
        <v>15</v>
      </c>
      <c r="B12" t="s">
        <v>333</v>
      </c>
      <c r="C12" s="98" t="s">
        <v>334</v>
      </c>
      <c r="D12" s="1">
        <v>7</v>
      </c>
      <c r="E12" s="1">
        <v>13</v>
      </c>
      <c r="F12" s="1">
        <v>3</v>
      </c>
      <c r="G12" s="59"/>
      <c r="H12" s="59"/>
      <c r="I12" s="59"/>
      <c r="J12" s="59"/>
      <c r="K12" s="79">
        <f>SUM(D12:J12)</f>
        <v>23</v>
      </c>
    </row>
    <row r="13" spans="1:11" ht="18.75">
      <c r="A13" t="s">
        <v>46</v>
      </c>
      <c r="B13" s="105" t="s">
        <v>319</v>
      </c>
      <c r="C13" s="98" t="s">
        <v>185</v>
      </c>
      <c r="D13" s="1">
        <v>10</v>
      </c>
      <c r="E13" s="1">
        <v>5</v>
      </c>
      <c r="F13" s="1">
        <v>1</v>
      </c>
      <c r="G13" s="1">
        <v>4</v>
      </c>
      <c r="H13" s="59"/>
      <c r="I13" s="59"/>
      <c r="J13" s="59"/>
      <c r="K13" s="79">
        <f>SUM(D13:J13)</f>
        <v>20</v>
      </c>
    </row>
    <row r="14" spans="1:11" ht="18.75">
      <c r="A14" t="s">
        <v>47</v>
      </c>
      <c r="B14" t="s">
        <v>349</v>
      </c>
      <c r="C14" s="98" t="s">
        <v>134</v>
      </c>
      <c r="D14" s="1">
        <v>8</v>
      </c>
      <c r="E14" s="1">
        <v>9</v>
      </c>
      <c r="F14" s="1">
        <v>2</v>
      </c>
      <c r="G14" s="59"/>
      <c r="H14" s="59"/>
      <c r="I14" s="59"/>
      <c r="J14" s="59"/>
      <c r="K14" s="79">
        <f>SUM(D14:J14)</f>
        <v>19</v>
      </c>
    </row>
    <row r="15" spans="1:11" ht="18.75">
      <c r="A15" t="s">
        <v>48</v>
      </c>
      <c r="B15" s="105" t="s">
        <v>309</v>
      </c>
      <c r="C15" s="98" t="s">
        <v>161</v>
      </c>
      <c r="D15" s="1">
        <v>7</v>
      </c>
      <c r="E15" s="1">
        <v>2</v>
      </c>
      <c r="F15" s="1">
        <v>4</v>
      </c>
      <c r="G15" s="1">
        <v>6</v>
      </c>
      <c r="H15" s="59"/>
      <c r="I15" s="59"/>
      <c r="J15" s="59"/>
      <c r="K15" s="79">
        <f>SUM(D15:J15)</f>
        <v>19</v>
      </c>
    </row>
    <row r="16" spans="1:11" ht="18.75">
      <c r="A16" t="s">
        <v>25</v>
      </c>
      <c r="B16" s="105" t="s">
        <v>323</v>
      </c>
      <c r="C16" s="98" t="s">
        <v>146</v>
      </c>
      <c r="D16" s="1">
        <v>1</v>
      </c>
      <c r="E16" s="1">
        <v>6</v>
      </c>
      <c r="F16" s="1">
        <v>6</v>
      </c>
      <c r="G16" s="1">
        <v>6</v>
      </c>
      <c r="H16" s="59"/>
      <c r="I16" s="59"/>
      <c r="J16" s="59"/>
      <c r="K16" s="79">
        <f>SUM(D16:J16)</f>
        <v>19</v>
      </c>
    </row>
    <row r="17" spans="1:11" ht="18.75">
      <c r="A17" t="s">
        <v>49</v>
      </c>
      <c r="B17" s="103" t="s">
        <v>306</v>
      </c>
      <c r="C17" s="82" t="s">
        <v>307</v>
      </c>
      <c r="D17" s="1">
        <v>4</v>
      </c>
      <c r="E17" s="1">
        <v>7</v>
      </c>
      <c r="F17" s="1">
        <v>8</v>
      </c>
      <c r="G17" s="59"/>
      <c r="H17" s="59"/>
      <c r="I17" s="59"/>
      <c r="J17" s="59"/>
      <c r="K17" s="79">
        <f>SUM(D17:J17)</f>
        <v>19</v>
      </c>
    </row>
    <row r="18" spans="1:11" ht="18.75">
      <c r="A18" t="s">
        <v>50</v>
      </c>
      <c r="B18" s="105" t="s">
        <v>322</v>
      </c>
      <c r="C18" s="98" t="s">
        <v>146</v>
      </c>
      <c r="D18" s="1">
        <v>4</v>
      </c>
      <c r="E18" s="1">
        <v>6</v>
      </c>
      <c r="F18" s="1">
        <v>8</v>
      </c>
      <c r="G18" s="1">
        <v>0</v>
      </c>
      <c r="H18" s="59"/>
      <c r="I18" s="59"/>
      <c r="J18" s="59"/>
      <c r="K18" s="79">
        <f>SUM(D18:J18)</f>
        <v>18</v>
      </c>
    </row>
    <row r="19" spans="1:11" ht="18.75">
      <c r="A19" t="s">
        <v>51</v>
      </c>
      <c r="B19" t="s">
        <v>350</v>
      </c>
      <c r="C19" s="98" t="s">
        <v>134</v>
      </c>
      <c r="D19" s="1">
        <v>2</v>
      </c>
      <c r="E19" s="1">
        <v>5</v>
      </c>
      <c r="F19" s="1">
        <v>6</v>
      </c>
      <c r="G19" s="59"/>
      <c r="H19" s="59"/>
      <c r="I19" s="59"/>
      <c r="J19" s="59"/>
      <c r="K19" s="79">
        <f>SUM(D19:J19)</f>
        <v>13</v>
      </c>
    </row>
    <row r="20" spans="1:11" ht="18.75">
      <c r="A20" t="s">
        <v>26</v>
      </c>
      <c r="B20" s="104" t="s">
        <v>317</v>
      </c>
      <c r="C20" s="98" t="s">
        <v>185</v>
      </c>
      <c r="D20" s="1">
        <v>6</v>
      </c>
      <c r="E20" s="1">
        <v>4</v>
      </c>
      <c r="F20" s="1">
        <v>1</v>
      </c>
      <c r="G20" s="1">
        <v>1</v>
      </c>
      <c r="H20" s="59"/>
      <c r="I20" s="59"/>
      <c r="J20" s="59"/>
      <c r="K20" s="79">
        <f>SUM(D20:J20)</f>
        <v>12</v>
      </c>
    </row>
    <row r="21" spans="1:11" ht="18.75">
      <c r="A21" t="s">
        <v>52</v>
      </c>
      <c r="B21" t="s">
        <v>382</v>
      </c>
      <c r="C21" s="98" t="s">
        <v>167</v>
      </c>
      <c r="D21" s="1">
        <v>2</v>
      </c>
      <c r="E21" s="1">
        <v>4</v>
      </c>
      <c r="F21" s="1">
        <v>2</v>
      </c>
      <c r="G21" s="1">
        <v>4</v>
      </c>
      <c r="K21" s="79">
        <f>SUM(D21:J21)</f>
        <v>12</v>
      </c>
    </row>
    <row r="22" spans="1:11" ht="18.75">
      <c r="A22" t="s">
        <v>53</v>
      </c>
      <c r="B22" s="80" t="s">
        <v>362</v>
      </c>
      <c r="C22" s="98" t="s">
        <v>153</v>
      </c>
      <c r="D22" s="1">
        <v>1</v>
      </c>
      <c r="E22" s="1">
        <v>2</v>
      </c>
      <c r="F22" s="1">
        <v>4</v>
      </c>
      <c r="G22" s="1">
        <v>3</v>
      </c>
      <c r="H22" s="1">
        <v>1</v>
      </c>
      <c r="I22" s="59"/>
      <c r="J22" s="59"/>
      <c r="K22" s="79">
        <f>SUM(D22:J22)</f>
        <v>11</v>
      </c>
    </row>
    <row r="23" spans="1:11" ht="18.75">
      <c r="A23" t="s">
        <v>68</v>
      </c>
      <c r="B23" s="104" t="s">
        <v>320</v>
      </c>
      <c r="C23" s="98" t="s">
        <v>185</v>
      </c>
      <c r="D23" s="1">
        <v>2</v>
      </c>
      <c r="E23" s="1">
        <v>5</v>
      </c>
      <c r="F23" s="1">
        <v>3</v>
      </c>
      <c r="G23" s="1">
        <v>1</v>
      </c>
      <c r="H23" s="59"/>
      <c r="I23" s="59"/>
      <c r="J23" s="59"/>
      <c r="K23" s="79">
        <f>SUM(D23:J23)</f>
        <v>11</v>
      </c>
    </row>
    <row r="24" spans="1:11" ht="18.75">
      <c r="A24" t="s">
        <v>69</v>
      </c>
      <c r="B24" s="80" t="s">
        <v>337</v>
      </c>
      <c r="C24" s="98" t="s">
        <v>118</v>
      </c>
      <c r="D24" s="1">
        <v>6</v>
      </c>
      <c r="E24" s="1">
        <v>5</v>
      </c>
      <c r="F24" s="59"/>
      <c r="G24" s="59"/>
      <c r="H24" s="59"/>
      <c r="I24" s="59"/>
      <c r="J24" s="59"/>
      <c r="K24" s="79">
        <f>SUM(D24:J24)</f>
        <v>11</v>
      </c>
    </row>
    <row r="25" spans="1:11" ht="18.75">
      <c r="A25" t="s">
        <v>70</v>
      </c>
      <c r="B25" t="s">
        <v>365</v>
      </c>
      <c r="C25" s="98" t="s">
        <v>167</v>
      </c>
      <c r="D25" s="1">
        <v>4</v>
      </c>
      <c r="E25" s="1">
        <v>1</v>
      </c>
      <c r="F25" s="1">
        <v>2</v>
      </c>
      <c r="G25" s="1">
        <v>3</v>
      </c>
      <c r="K25" s="79">
        <f>SUM(D25:J25)</f>
        <v>10</v>
      </c>
    </row>
    <row r="26" spans="1:11" ht="18.75">
      <c r="A26" t="s">
        <v>27</v>
      </c>
      <c r="B26" s="105" t="s">
        <v>318</v>
      </c>
      <c r="C26" s="98" t="s">
        <v>185</v>
      </c>
      <c r="D26" s="1">
        <v>3</v>
      </c>
      <c r="E26" s="1">
        <v>3</v>
      </c>
      <c r="F26" s="1">
        <v>1</v>
      </c>
      <c r="G26" s="1">
        <v>2</v>
      </c>
      <c r="H26" s="59"/>
      <c r="I26" s="59"/>
      <c r="J26" s="59"/>
      <c r="K26" s="79">
        <f>SUM(D26:J26)</f>
        <v>9</v>
      </c>
    </row>
    <row r="27" spans="1:11" ht="18.75">
      <c r="A27" t="s">
        <v>28</v>
      </c>
      <c r="B27" s="103" t="s">
        <v>304</v>
      </c>
      <c r="C27" s="82" t="s">
        <v>307</v>
      </c>
      <c r="D27" s="1">
        <v>3</v>
      </c>
      <c r="E27" s="1">
        <v>4</v>
      </c>
      <c r="F27" s="1">
        <v>2</v>
      </c>
      <c r="G27" s="59"/>
      <c r="H27" s="59"/>
      <c r="I27" s="59"/>
      <c r="J27" s="59"/>
      <c r="K27" s="79">
        <f>SUM(D27:J27)</f>
        <v>9</v>
      </c>
    </row>
    <row r="28" spans="1:11" ht="18.75">
      <c r="A28" t="s">
        <v>29</v>
      </c>
      <c r="B28" t="s">
        <v>342</v>
      </c>
      <c r="C28" s="98" t="s">
        <v>117</v>
      </c>
      <c r="D28" s="1">
        <v>2</v>
      </c>
      <c r="E28" s="1">
        <v>1</v>
      </c>
      <c r="F28" s="1">
        <v>2</v>
      </c>
      <c r="G28" s="1">
        <v>3</v>
      </c>
      <c r="H28" s="59"/>
      <c r="I28" s="59"/>
      <c r="J28" s="59"/>
      <c r="K28" s="79">
        <f>SUM(D28:J28)</f>
        <v>8</v>
      </c>
    </row>
    <row r="29" spans="1:11" ht="18.75">
      <c r="A29" t="s">
        <v>30</v>
      </c>
      <c r="B29" t="s">
        <v>347</v>
      </c>
      <c r="C29" s="98" t="s">
        <v>134</v>
      </c>
      <c r="D29" s="1">
        <v>5</v>
      </c>
      <c r="E29" s="1">
        <v>0</v>
      </c>
      <c r="F29" s="1">
        <v>2</v>
      </c>
      <c r="G29" s="59"/>
      <c r="H29" s="59"/>
      <c r="I29" s="59"/>
      <c r="J29" s="59"/>
      <c r="K29" s="79">
        <f>SUM(D29:J29)</f>
        <v>7</v>
      </c>
    </row>
    <row r="30" spans="1:11" ht="18.75">
      <c r="A30" t="s">
        <v>31</v>
      </c>
      <c r="B30" s="105" t="s">
        <v>327</v>
      </c>
      <c r="C30" s="98" t="s">
        <v>110</v>
      </c>
      <c r="D30" s="1">
        <v>3</v>
      </c>
      <c r="E30" s="1">
        <v>0</v>
      </c>
      <c r="F30" s="1">
        <v>0</v>
      </c>
      <c r="G30" s="1">
        <v>2</v>
      </c>
      <c r="H30" s="59"/>
      <c r="I30" s="59"/>
      <c r="J30" s="59"/>
      <c r="K30" s="79">
        <f>SUM(D30:J30)</f>
        <v>5</v>
      </c>
    </row>
    <row r="31" spans="1:11" ht="18.75">
      <c r="A31" t="s">
        <v>32</v>
      </c>
      <c r="B31" t="s">
        <v>344</v>
      </c>
      <c r="C31" s="98" t="s">
        <v>118</v>
      </c>
      <c r="D31" s="1">
        <v>5</v>
      </c>
      <c r="E31" s="1">
        <v>0</v>
      </c>
      <c r="F31" s="59"/>
      <c r="G31" s="59"/>
      <c r="H31" s="59"/>
      <c r="I31" s="59"/>
      <c r="J31" s="59"/>
      <c r="K31" s="79">
        <f>SUM(D31:J31)</f>
        <v>5</v>
      </c>
    </row>
    <row r="32" spans="1:11" ht="18.75">
      <c r="A32" t="s">
        <v>33</v>
      </c>
      <c r="B32" t="s">
        <v>335</v>
      </c>
      <c r="C32" s="98" t="s">
        <v>334</v>
      </c>
      <c r="D32" s="1">
        <v>1</v>
      </c>
      <c r="E32" s="1">
        <v>3</v>
      </c>
      <c r="F32" s="1">
        <v>1</v>
      </c>
      <c r="G32" s="59"/>
      <c r="H32" s="59"/>
      <c r="I32" s="59"/>
      <c r="J32" s="59"/>
      <c r="K32" s="79">
        <f>SUM(D32:J32)</f>
        <v>5</v>
      </c>
    </row>
    <row r="33" spans="1:11" ht="18.75">
      <c r="A33" t="s">
        <v>71</v>
      </c>
      <c r="B33" s="103" t="s">
        <v>303</v>
      </c>
      <c r="C33" s="82" t="s">
        <v>307</v>
      </c>
      <c r="D33" s="1">
        <v>4</v>
      </c>
      <c r="E33" s="1">
        <v>0</v>
      </c>
      <c r="F33" s="1">
        <v>1</v>
      </c>
      <c r="G33" s="59"/>
      <c r="H33" s="59"/>
      <c r="I33" s="59"/>
      <c r="J33" s="59"/>
      <c r="K33" s="79">
        <f>SUM(D33:J33)</f>
        <v>5</v>
      </c>
    </row>
    <row r="34" spans="1:11" ht="18.75">
      <c r="A34" t="s">
        <v>72</v>
      </c>
      <c r="B34" s="80" t="s">
        <v>328</v>
      </c>
      <c r="C34" s="98" t="s">
        <v>110</v>
      </c>
      <c r="D34" s="1">
        <v>1</v>
      </c>
      <c r="E34" s="1">
        <v>1</v>
      </c>
      <c r="F34" s="1">
        <v>2</v>
      </c>
      <c r="G34" s="1">
        <v>0</v>
      </c>
      <c r="H34" s="59"/>
      <c r="I34" s="59"/>
      <c r="J34" s="59"/>
      <c r="K34" s="79">
        <f>SUM(D34:J34)</f>
        <v>4</v>
      </c>
    </row>
    <row r="35" spans="1:11" ht="18.75">
      <c r="A35" t="s">
        <v>73</v>
      </c>
      <c r="B35" t="s">
        <v>330</v>
      </c>
      <c r="C35" s="98" t="s">
        <v>110</v>
      </c>
      <c r="D35" s="1">
        <v>3</v>
      </c>
      <c r="E35" s="1">
        <v>0</v>
      </c>
      <c r="F35" s="1">
        <v>0</v>
      </c>
      <c r="G35" s="1">
        <v>1</v>
      </c>
      <c r="H35" s="59"/>
      <c r="I35" s="59"/>
      <c r="J35" s="59"/>
      <c r="K35" s="79">
        <f>SUM(D35:J35)</f>
        <v>4</v>
      </c>
    </row>
    <row r="36" spans="1:11" ht="18.75">
      <c r="A36" t="s">
        <v>74</v>
      </c>
      <c r="B36" s="105" t="s">
        <v>311</v>
      </c>
      <c r="C36" s="98" t="s">
        <v>161</v>
      </c>
      <c r="D36" s="1">
        <v>2</v>
      </c>
      <c r="E36" s="1">
        <v>0</v>
      </c>
      <c r="F36" s="1">
        <v>0</v>
      </c>
      <c r="G36" s="1">
        <v>2</v>
      </c>
      <c r="H36" s="59"/>
      <c r="I36" s="59"/>
      <c r="J36" s="59"/>
      <c r="K36" s="79">
        <f>SUM(D36:J36)</f>
        <v>4</v>
      </c>
    </row>
    <row r="37" spans="1:11" ht="18.75">
      <c r="A37" t="s">
        <v>75</v>
      </c>
      <c r="B37" t="s">
        <v>354</v>
      </c>
      <c r="C37" s="98" t="s">
        <v>124</v>
      </c>
      <c r="D37" s="1">
        <v>3</v>
      </c>
      <c r="E37" s="1">
        <v>1</v>
      </c>
      <c r="K37" s="79">
        <f>SUM(D37:J37)</f>
        <v>4</v>
      </c>
    </row>
    <row r="38" spans="1:11" ht="18.75">
      <c r="A38" t="s">
        <v>76</v>
      </c>
      <c r="B38" s="104" t="s">
        <v>308</v>
      </c>
      <c r="C38" s="98" t="s">
        <v>161</v>
      </c>
      <c r="D38" s="1">
        <v>3</v>
      </c>
      <c r="E38" s="1">
        <v>0</v>
      </c>
      <c r="F38" s="1">
        <v>0</v>
      </c>
      <c r="G38" s="1">
        <v>0</v>
      </c>
      <c r="H38" s="59"/>
      <c r="I38" s="59"/>
      <c r="J38" s="59"/>
      <c r="K38" s="79">
        <f>SUM(D38:J38)</f>
        <v>3</v>
      </c>
    </row>
    <row r="39" spans="1:11" ht="18.75">
      <c r="A39" t="s">
        <v>77</v>
      </c>
      <c r="B39" t="s">
        <v>348</v>
      </c>
      <c r="C39" s="98" t="s">
        <v>134</v>
      </c>
      <c r="D39" s="1">
        <v>0</v>
      </c>
      <c r="E39" s="1">
        <v>1</v>
      </c>
      <c r="F39" s="1">
        <v>1</v>
      </c>
      <c r="G39" s="59"/>
      <c r="H39" s="59"/>
      <c r="I39" s="59"/>
      <c r="J39" s="59"/>
      <c r="K39" s="79">
        <f>SUM(D39:J39)</f>
        <v>2</v>
      </c>
    </row>
    <row r="40" spans="1:11" ht="18.75">
      <c r="A40" t="s">
        <v>78</v>
      </c>
      <c r="B40" t="s">
        <v>352</v>
      </c>
      <c r="C40" s="98" t="s">
        <v>124</v>
      </c>
      <c r="D40" s="1">
        <v>1</v>
      </c>
      <c r="E40" s="1">
        <v>1</v>
      </c>
      <c r="K40" s="79">
        <f>SUM(D40:J40)</f>
        <v>2</v>
      </c>
    </row>
    <row r="41" spans="1:11" ht="18.75">
      <c r="A41" t="s">
        <v>79</v>
      </c>
      <c r="B41" t="s">
        <v>345</v>
      </c>
      <c r="C41" s="98" t="s">
        <v>118</v>
      </c>
      <c r="D41" s="1">
        <v>0</v>
      </c>
      <c r="E41" s="1">
        <v>2</v>
      </c>
      <c r="F41" s="59"/>
      <c r="G41" s="59"/>
      <c r="H41" s="59"/>
      <c r="I41" s="59"/>
      <c r="J41" s="59"/>
      <c r="K41" s="79">
        <f>SUM(D41:J41)</f>
        <v>2</v>
      </c>
    </row>
    <row r="42" spans="1:11" ht="18.75">
      <c r="A42" t="s">
        <v>80</v>
      </c>
      <c r="B42" s="105" t="s">
        <v>321</v>
      </c>
      <c r="C42" s="98" t="s">
        <v>146</v>
      </c>
      <c r="D42" s="1">
        <v>0</v>
      </c>
      <c r="E42" s="1">
        <v>0</v>
      </c>
      <c r="F42" s="1">
        <v>1</v>
      </c>
      <c r="G42" s="1">
        <v>1</v>
      </c>
      <c r="H42" s="59"/>
      <c r="I42" s="59"/>
      <c r="J42" s="59"/>
      <c r="K42" s="79">
        <f>SUM(D42:J42)</f>
        <v>2</v>
      </c>
    </row>
    <row r="43" spans="1:11" ht="18.75">
      <c r="A43" t="s">
        <v>81</v>
      </c>
      <c r="B43" t="s">
        <v>332</v>
      </c>
      <c r="C43" s="98" t="s">
        <v>334</v>
      </c>
      <c r="D43" s="1">
        <v>1</v>
      </c>
      <c r="E43" s="1">
        <v>1</v>
      </c>
      <c r="F43" s="1">
        <v>0</v>
      </c>
      <c r="G43" s="59"/>
      <c r="H43" s="59"/>
      <c r="I43" s="59"/>
      <c r="J43" s="59"/>
      <c r="K43" s="79">
        <f>SUM(D43:J43)</f>
        <v>2</v>
      </c>
    </row>
    <row r="44" spans="1:11" ht="18.75">
      <c r="A44" t="s">
        <v>82</v>
      </c>
      <c r="B44" s="80" t="s">
        <v>340</v>
      </c>
      <c r="C44" s="98" t="s">
        <v>117</v>
      </c>
      <c r="D44" s="1">
        <v>2</v>
      </c>
      <c r="E44" s="1">
        <v>0</v>
      </c>
      <c r="F44" s="1">
        <v>0</v>
      </c>
      <c r="G44" s="1">
        <v>0</v>
      </c>
      <c r="H44" s="59"/>
      <c r="I44" s="59"/>
      <c r="J44" s="59"/>
      <c r="K44" s="79">
        <f>SUM(D44:J44)</f>
        <v>2</v>
      </c>
    </row>
    <row r="45" spans="1:11" ht="18.75">
      <c r="A45" t="s">
        <v>83</v>
      </c>
      <c r="B45" t="s">
        <v>341</v>
      </c>
      <c r="C45" s="98" t="s">
        <v>117</v>
      </c>
      <c r="D45" s="1">
        <v>1</v>
      </c>
      <c r="E45" s="1">
        <v>0</v>
      </c>
      <c r="F45" s="1">
        <v>1</v>
      </c>
      <c r="G45" s="1">
        <v>0</v>
      </c>
      <c r="H45" s="59"/>
      <c r="I45" s="59"/>
      <c r="J45" s="59"/>
      <c r="K45" s="79">
        <f>SUM(D45:J45)</f>
        <v>2</v>
      </c>
    </row>
    <row r="46" spans="1:11" ht="18.75">
      <c r="A46" t="s">
        <v>84</v>
      </c>
      <c r="B46" s="105" t="s">
        <v>313</v>
      </c>
      <c r="C46" s="98" t="s">
        <v>316</v>
      </c>
      <c r="D46" s="1">
        <v>0</v>
      </c>
      <c r="E46" s="1">
        <v>0</v>
      </c>
      <c r="F46" s="1">
        <v>2</v>
      </c>
      <c r="G46" s="59"/>
      <c r="H46" s="59"/>
      <c r="I46" s="59"/>
      <c r="J46" s="59"/>
      <c r="K46" s="79">
        <f>SUM(D46:J46)</f>
        <v>2</v>
      </c>
    </row>
    <row r="47" spans="1:11" ht="18.75">
      <c r="A47" t="s">
        <v>85</v>
      </c>
      <c r="B47" t="s">
        <v>351</v>
      </c>
      <c r="C47" s="98" t="s">
        <v>124</v>
      </c>
      <c r="D47" s="1">
        <v>0</v>
      </c>
      <c r="E47" s="1">
        <v>1</v>
      </c>
      <c r="F47" s="59"/>
      <c r="G47" s="59"/>
      <c r="H47" s="59"/>
      <c r="I47" s="59"/>
      <c r="J47" s="59"/>
      <c r="K47" s="79">
        <f>SUM(D47:J47)</f>
        <v>1</v>
      </c>
    </row>
    <row r="48" spans="1:11" ht="18.75">
      <c r="A48" t="s">
        <v>86</v>
      </c>
      <c r="B48" t="s">
        <v>353</v>
      </c>
      <c r="C48" s="98" t="s">
        <v>124</v>
      </c>
      <c r="D48" s="1">
        <v>0</v>
      </c>
      <c r="E48" s="1">
        <v>1</v>
      </c>
      <c r="K48" s="79">
        <f>SUM(D48:J48)</f>
        <v>1</v>
      </c>
    </row>
    <row r="49" spans="1:11" ht="18.75">
      <c r="A49" t="s">
        <v>87</v>
      </c>
      <c r="B49" s="80" t="s">
        <v>343</v>
      </c>
      <c r="C49" s="98" t="s">
        <v>117</v>
      </c>
      <c r="D49" s="1">
        <v>0</v>
      </c>
      <c r="E49" s="1">
        <v>0</v>
      </c>
      <c r="F49" s="1">
        <v>1</v>
      </c>
      <c r="G49" s="1">
        <v>0</v>
      </c>
      <c r="H49" s="59"/>
      <c r="I49" s="59"/>
      <c r="J49" s="59"/>
      <c r="K49" s="79">
        <f>SUM(D49:J49)</f>
        <v>1</v>
      </c>
    </row>
    <row r="50" spans="1:11" ht="18.75">
      <c r="A50" t="s">
        <v>88</v>
      </c>
      <c r="B50" s="104" t="s">
        <v>312</v>
      </c>
      <c r="C50" s="98" t="s">
        <v>316</v>
      </c>
      <c r="D50" s="1">
        <v>0</v>
      </c>
      <c r="E50" s="1">
        <v>1</v>
      </c>
      <c r="F50" s="1">
        <v>0</v>
      </c>
      <c r="G50" s="59"/>
      <c r="H50" s="59"/>
      <c r="I50" s="59"/>
      <c r="J50" s="59"/>
      <c r="K50" s="79">
        <f>SUM(D50:J50)</f>
        <v>1</v>
      </c>
    </row>
    <row r="51" spans="1:11" ht="18.75">
      <c r="A51" t="s">
        <v>355</v>
      </c>
      <c r="B51" s="105" t="s">
        <v>314</v>
      </c>
      <c r="C51" s="98" t="s">
        <v>316</v>
      </c>
      <c r="D51" s="1">
        <v>0</v>
      </c>
      <c r="E51" s="1">
        <v>1</v>
      </c>
      <c r="F51" s="1">
        <v>0</v>
      </c>
      <c r="G51" s="59"/>
      <c r="H51" s="59"/>
      <c r="I51" s="59"/>
      <c r="J51" s="59"/>
      <c r="K51" s="79">
        <f>SUM(D51:J51)</f>
        <v>1</v>
      </c>
    </row>
    <row r="52" spans="1:11" ht="18.75">
      <c r="A52" t="s">
        <v>356</v>
      </c>
      <c r="B52" t="s">
        <v>339</v>
      </c>
      <c r="C52" s="98" t="s">
        <v>153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59"/>
      <c r="J52" s="59"/>
      <c r="K52" s="79">
        <f>SUM(D52:J52)</f>
        <v>0</v>
      </c>
    </row>
    <row r="53" spans="1:11" ht="18.75">
      <c r="A53" t="s">
        <v>357</v>
      </c>
      <c r="B53" t="s">
        <v>336</v>
      </c>
      <c r="C53" s="98" t="s">
        <v>118</v>
      </c>
      <c r="D53" s="1">
        <v>0</v>
      </c>
      <c r="E53" s="1">
        <v>0</v>
      </c>
      <c r="F53" s="59"/>
      <c r="G53" s="59"/>
      <c r="H53" s="59"/>
      <c r="I53" s="59"/>
      <c r="J53" s="59"/>
      <c r="K53" s="79">
        <f>SUM(D53:J53)</f>
        <v>0</v>
      </c>
    </row>
    <row r="54" spans="1:11" ht="18.75">
      <c r="A54" t="s">
        <v>358</v>
      </c>
      <c r="B54" t="s">
        <v>364</v>
      </c>
      <c r="C54" s="98" t="s">
        <v>167</v>
      </c>
      <c r="D54" s="1">
        <v>0</v>
      </c>
      <c r="E54" s="1">
        <v>0</v>
      </c>
      <c r="F54" s="1">
        <v>0</v>
      </c>
      <c r="G54" s="1">
        <v>0</v>
      </c>
      <c r="K54" s="79">
        <f>SUM(D54:J54)</f>
        <v>0</v>
      </c>
    </row>
    <row r="55" spans="1:11" ht="18.75">
      <c r="A55" t="s">
        <v>359</v>
      </c>
      <c r="B55" s="80" t="s">
        <v>331</v>
      </c>
      <c r="C55" s="98" t="s">
        <v>334</v>
      </c>
      <c r="D55" s="1">
        <v>0</v>
      </c>
      <c r="E55" s="1">
        <v>0</v>
      </c>
      <c r="F55" s="1">
        <v>0</v>
      </c>
      <c r="G55" s="59"/>
      <c r="H55" s="59"/>
      <c r="I55" s="59"/>
      <c r="J55" s="59"/>
      <c r="K55" s="79">
        <f>SUM(D55:J55)</f>
        <v>0</v>
      </c>
    </row>
    <row r="56" spans="1:11" ht="18.75">
      <c r="A56" t="s">
        <v>360</v>
      </c>
      <c r="B56" s="103" t="s">
        <v>305</v>
      </c>
      <c r="C56" s="82" t="s">
        <v>307</v>
      </c>
      <c r="D56" s="1">
        <v>0</v>
      </c>
      <c r="E56" s="1">
        <v>0</v>
      </c>
      <c r="F56" s="1">
        <v>0</v>
      </c>
      <c r="G56" s="59"/>
      <c r="H56" s="59"/>
      <c r="I56" s="59"/>
      <c r="J56" s="59"/>
      <c r="K56" s="79">
        <f>SUM(D56:J56)</f>
        <v>0</v>
      </c>
    </row>
    <row r="57" spans="1:11" ht="18.75">
      <c r="A57" t="s">
        <v>361</v>
      </c>
      <c r="B57" s="105" t="s">
        <v>315</v>
      </c>
      <c r="C57" s="98" t="s">
        <v>316</v>
      </c>
      <c r="D57" s="1">
        <v>0</v>
      </c>
      <c r="E57" s="1">
        <v>0</v>
      </c>
      <c r="F57" s="1">
        <v>0</v>
      </c>
      <c r="G57" s="59"/>
      <c r="H57" s="59"/>
      <c r="I57" s="59"/>
      <c r="J57" s="59"/>
      <c r="K57" s="79">
        <f>SUM(D57:J57)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2"/>
  </sheetPr>
  <dimension ref="A2:M37"/>
  <sheetViews>
    <sheetView zoomScalePageLayoutView="0" workbookViewId="0" topLeftCell="D4">
      <selection activeCell="L25" sqref="L25"/>
    </sheetView>
  </sheetViews>
  <sheetFormatPr defaultColWidth="9.140625" defaultRowHeight="15"/>
  <cols>
    <col min="1" max="1" width="21.57421875" style="0" customWidth="1"/>
    <col min="3" max="3" width="25.7109375" style="0" customWidth="1"/>
    <col min="4" max="4" width="9.421875" style="0" customWidth="1"/>
    <col min="5" max="5" width="36.57421875" style="0" customWidth="1"/>
    <col min="7" max="7" width="16.00390625" style="0" bestFit="1" customWidth="1"/>
    <col min="10" max="10" width="24.28125" style="0" bestFit="1" customWidth="1"/>
    <col min="11" max="11" width="27.57421875" style="0" bestFit="1" customWidth="1"/>
    <col min="12" max="12" width="21.421875" style="0" bestFit="1" customWidth="1"/>
  </cols>
  <sheetData>
    <row r="2" spans="1:9" ht="15">
      <c r="A2" s="288" t="s">
        <v>23</v>
      </c>
      <c r="B2" s="288"/>
      <c r="C2" s="288" t="s">
        <v>24</v>
      </c>
      <c r="D2" s="288"/>
      <c r="E2" s="288" t="s">
        <v>16</v>
      </c>
      <c r="F2" s="288"/>
      <c r="I2" s="1"/>
    </row>
    <row r="3" spans="1:9" ht="15">
      <c r="A3" s="288"/>
      <c r="B3" s="288"/>
      <c r="C3" s="288"/>
      <c r="D3" s="288"/>
      <c r="E3" s="288"/>
      <c r="F3" s="288"/>
      <c r="I3" s="1"/>
    </row>
    <row r="4" ht="15">
      <c r="I4" s="1"/>
    </row>
    <row r="5" spans="9:12" ht="15">
      <c r="I5" s="11" t="s">
        <v>17</v>
      </c>
      <c r="J5" s="11" t="s">
        <v>18</v>
      </c>
      <c r="K5" s="11" t="s">
        <v>19</v>
      </c>
      <c r="L5" s="11" t="s">
        <v>20</v>
      </c>
    </row>
    <row r="6" spans="9:12" ht="15">
      <c r="I6" s="10" t="s">
        <v>10</v>
      </c>
      <c r="J6" s="20" t="s">
        <v>370</v>
      </c>
      <c r="K6" s="111" t="s">
        <v>135</v>
      </c>
      <c r="L6" s="23" t="s">
        <v>367</v>
      </c>
    </row>
    <row r="7" spans="1:12" ht="15.75" thickBot="1">
      <c r="A7" s="12"/>
      <c r="B7" s="10"/>
      <c r="C7" s="10"/>
      <c r="D7" s="10"/>
      <c r="E7" s="10"/>
      <c r="F7" s="10"/>
      <c r="G7" s="10"/>
      <c r="H7" s="10"/>
      <c r="I7" s="10" t="s">
        <v>11</v>
      </c>
      <c r="J7" s="20" t="s">
        <v>167</v>
      </c>
      <c r="K7" s="22" t="s">
        <v>168</v>
      </c>
      <c r="L7" s="23" t="s">
        <v>98</v>
      </c>
    </row>
    <row r="8" spans="1:12" ht="15.75" thickBot="1">
      <c r="A8" s="13" t="s">
        <v>368</v>
      </c>
      <c r="B8" s="8">
        <v>13</v>
      </c>
      <c r="C8" s="26" t="s">
        <v>167</v>
      </c>
      <c r="D8" s="26"/>
      <c r="E8" s="10"/>
      <c r="F8" s="10"/>
      <c r="G8" s="10"/>
      <c r="H8" s="10"/>
      <c r="I8" s="10" t="s">
        <v>12</v>
      </c>
      <c r="J8" s="20" t="s">
        <v>39</v>
      </c>
      <c r="K8" s="22" t="s">
        <v>174</v>
      </c>
      <c r="L8" s="23" t="s">
        <v>98</v>
      </c>
    </row>
    <row r="9" spans="1:12" ht="17.25" thickBot="1" thickTop="1">
      <c r="A9" s="83"/>
      <c r="B9" s="9"/>
      <c r="C9" s="31"/>
      <c r="D9" s="38">
        <v>13</v>
      </c>
      <c r="E9" s="84"/>
      <c r="F9" s="85"/>
      <c r="G9" s="10"/>
      <c r="H9" s="10"/>
      <c r="I9" s="10" t="s">
        <v>13</v>
      </c>
      <c r="J9" s="20" t="s">
        <v>369</v>
      </c>
      <c r="K9" s="111" t="s">
        <v>135</v>
      </c>
      <c r="L9" s="23" t="s">
        <v>367</v>
      </c>
    </row>
    <row r="10" spans="1:12" ht="15.75">
      <c r="A10" s="14" t="s">
        <v>167</v>
      </c>
      <c r="B10" s="28">
        <v>14</v>
      </c>
      <c r="C10" s="32"/>
      <c r="D10" s="26"/>
      <c r="E10" s="33" t="s">
        <v>167</v>
      </c>
      <c r="F10" s="15">
        <v>13</v>
      </c>
      <c r="G10" s="10"/>
      <c r="H10" s="10"/>
      <c r="I10" s="10" t="s">
        <v>14</v>
      </c>
      <c r="J10" s="49" t="s">
        <v>383</v>
      </c>
      <c r="K10" s="22" t="s">
        <v>162</v>
      </c>
      <c r="L10" s="23" t="s">
        <v>367</v>
      </c>
    </row>
    <row r="11" spans="1:12" ht="16.5" thickBot="1">
      <c r="A11" s="86"/>
      <c r="B11" s="29"/>
      <c r="C11" s="32"/>
      <c r="D11" s="26"/>
      <c r="E11" s="26"/>
      <c r="F11" s="16"/>
      <c r="G11" s="10"/>
      <c r="H11" s="10"/>
      <c r="I11" s="10"/>
      <c r="J11" s="49" t="s">
        <v>146</v>
      </c>
      <c r="K11" s="22" t="s">
        <v>147</v>
      </c>
      <c r="L11" s="23" t="s">
        <v>367</v>
      </c>
    </row>
    <row r="12" spans="1:12" ht="16.5" thickBot="1">
      <c r="A12" s="17" t="s">
        <v>369</v>
      </c>
      <c r="B12" s="8">
        <v>15</v>
      </c>
      <c r="C12" s="109" t="s">
        <v>369</v>
      </c>
      <c r="D12" s="84"/>
      <c r="E12" s="26" t="s">
        <v>370</v>
      </c>
      <c r="F12" s="16">
        <v>16</v>
      </c>
      <c r="G12" s="10"/>
      <c r="H12" s="10"/>
      <c r="I12" s="10"/>
      <c r="J12" s="49" t="s">
        <v>110</v>
      </c>
      <c r="K12" s="22" t="s">
        <v>111</v>
      </c>
      <c r="L12" s="23" t="s">
        <v>98</v>
      </c>
    </row>
    <row r="13" spans="1:12" ht="17.25" thickBot="1" thickTop="1">
      <c r="A13" s="27"/>
      <c r="B13" s="9"/>
      <c r="C13" s="10"/>
      <c r="D13" s="10">
        <v>12</v>
      </c>
      <c r="E13" s="26"/>
      <c r="F13" s="16"/>
      <c r="G13" s="10"/>
      <c r="H13" s="10"/>
      <c r="I13" s="10"/>
      <c r="J13" s="49" t="s">
        <v>124</v>
      </c>
      <c r="K13" s="22" t="s">
        <v>381</v>
      </c>
      <c r="L13" s="23" t="s">
        <v>98</v>
      </c>
    </row>
    <row r="14" spans="1:12" ht="15.75">
      <c r="A14" t="s">
        <v>110</v>
      </c>
      <c r="B14" s="10">
        <v>10</v>
      </c>
      <c r="C14" s="10"/>
      <c r="D14" s="10"/>
      <c r="E14" s="26"/>
      <c r="F14" s="16"/>
      <c r="G14" s="10"/>
      <c r="H14" s="10"/>
      <c r="I14" s="10" t="s">
        <v>15</v>
      </c>
      <c r="J14" s="21" t="s">
        <v>185</v>
      </c>
      <c r="K14" s="22" t="s">
        <v>377</v>
      </c>
      <c r="L14" s="23" t="s">
        <v>186</v>
      </c>
    </row>
    <row r="15" spans="1:12" ht="16.5" thickBot="1">
      <c r="A15" s="12"/>
      <c r="B15" s="10"/>
      <c r="C15" s="10"/>
      <c r="D15" s="10"/>
      <c r="E15" s="26"/>
      <c r="F15" s="16"/>
      <c r="G15" s="10"/>
      <c r="H15" s="10"/>
      <c r="I15" s="10"/>
      <c r="J15" s="21" t="s">
        <v>378</v>
      </c>
      <c r="K15" s="22" t="s">
        <v>379</v>
      </c>
      <c r="L15" s="23" t="s">
        <v>380</v>
      </c>
    </row>
    <row r="16" spans="1:12" ht="16.5" thickBot="1">
      <c r="A16" s="17" t="s">
        <v>39</v>
      </c>
      <c r="B16" s="8">
        <v>19</v>
      </c>
      <c r="C16" s="26" t="s">
        <v>39</v>
      </c>
      <c r="D16" s="26"/>
      <c r="E16" s="26"/>
      <c r="F16" s="16"/>
      <c r="G16" s="10"/>
      <c r="H16" s="10"/>
      <c r="I16" s="10"/>
      <c r="J16" s="21" t="s">
        <v>118</v>
      </c>
      <c r="K16" s="22" t="s">
        <v>381</v>
      </c>
      <c r="L16" s="23" t="s">
        <v>98</v>
      </c>
    </row>
    <row r="17" spans="1:12" ht="17.25" thickBot="1" thickTop="1">
      <c r="A17" s="83"/>
      <c r="B17" s="9"/>
      <c r="C17" s="31"/>
      <c r="D17" s="38">
        <v>5</v>
      </c>
      <c r="E17" s="19"/>
      <c r="F17" s="18"/>
      <c r="G17" s="10"/>
      <c r="H17" s="10"/>
      <c r="I17" s="10" t="s">
        <v>48</v>
      </c>
      <c r="J17" s="21" t="s">
        <v>375</v>
      </c>
      <c r="K17" s="22" t="s">
        <v>372</v>
      </c>
      <c r="L17" s="23" t="s">
        <v>373</v>
      </c>
    </row>
    <row r="18" spans="1:12" ht="15">
      <c r="A18" s="14" t="s">
        <v>124</v>
      </c>
      <c r="B18" s="28">
        <v>4</v>
      </c>
      <c r="C18" s="32"/>
      <c r="D18" s="26"/>
      <c r="E18" s="10"/>
      <c r="F18" s="10"/>
      <c r="G18" s="10"/>
      <c r="H18" s="10"/>
      <c r="I18" s="10"/>
      <c r="J18" s="46" t="s">
        <v>101</v>
      </c>
      <c r="K18" s="22" t="s">
        <v>372</v>
      </c>
      <c r="L18" s="23" t="s">
        <v>373</v>
      </c>
    </row>
    <row r="19" spans="1:12" ht="15.75" thickBot="1">
      <c r="A19" s="86"/>
      <c r="B19" s="29"/>
      <c r="C19" s="32"/>
      <c r="D19" s="26"/>
      <c r="E19" s="10"/>
      <c r="F19" s="10"/>
      <c r="G19" s="10"/>
      <c r="H19" s="10"/>
      <c r="I19" s="10" t="s">
        <v>49</v>
      </c>
      <c r="J19" s="46" t="s">
        <v>371</v>
      </c>
      <c r="K19" s="22" t="s">
        <v>376</v>
      </c>
      <c r="L19" s="23" t="s">
        <v>374</v>
      </c>
    </row>
    <row r="20" spans="1:12" ht="15.75" thickBot="1">
      <c r="A20" s="17" t="s">
        <v>370</v>
      </c>
      <c r="B20" s="106">
        <v>15</v>
      </c>
      <c r="C20" s="109" t="s">
        <v>370</v>
      </c>
      <c r="D20" s="84"/>
      <c r="E20" s="34"/>
      <c r="F20" s="14"/>
      <c r="G20" s="10"/>
      <c r="I20" s="10" t="s">
        <v>50</v>
      </c>
      <c r="J20" s="46"/>
      <c r="K20" s="22"/>
      <c r="L20" s="23"/>
    </row>
    <row r="21" spans="1:12" ht="16.5" thickBot="1" thickTop="1">
      <c r="A21" s="27"/>
      <c r="B21" s="88"/>
      <c r="D21" s="107">
        <v>11</v>
      </c>
      <c r="E21" s="89"/>
      <c r="F21" s="89"/>
      <c r="I21" s="10" t="s">
        <v>51</v>
      </c>
      <c r="J21" s="90"/>
      <c r="K21" s="22"/>
      <c r="L21" s="1"/>
    </row>
    <row r="22" spans="1:12" ht="15.75" thickTop="1">
      <c r="A22" t="s">
        <v>146</v>
      </c>
      <c r="B22" s="108">
        <v>6</v>
      </c>
      <c r="D22" s="39"/>
      <c r="E22" s="39" t="s">
        <v>39</v>
      </c>
      <c r="F22" s="110">
        <v>16</v>
      </c>
      <c r="I22" s="10" t="s">
        <v>26</v>
      </c>
      <c r="J22" s="91"/>
      <c r="K22" s="22"/>
      <c r="L22" s="1"/>
    </row>
    <row r="23" spans="4:12" ht="15.75">
      <c r="D23" s="14"/>
      <c r="E23" s="36"/>
      <c r="F23" s="41"/>
      <c r="I23" s="10"/>
      <c r="J23" s="91"/>
      <c r="K23" s="22"/>
      <c r="L23" s="1"/>
    </row>
    <row r="24" spans="4:12" ht="15.75">
      <c r="D24" s="14"/>
      <c r="E24" s="36"/>
      <c r="F24" s="41"/>
      <c r="G24" s="20"/>
      <c r="I24" s="10"/>
      <c r="J24" s="21"/>
      <c r="K24" s="22"/>
      <c r="L24" s="1"/>
    </row>
    <row r="25" spans="4:11" ht="15.75">
      <c r="D25" s="14"/>
      <c r="E25" s="36" t="s">
        <v>369</v>
      </c>
      <c r="F25" s="41">
        <v>11</v>
      </c>
      <c r="I25" s="10"/>
      <c r="J25" s="21"/>
      <c r="K25" s="22"/>
    </row>
    <row r="26" spans="4:10" ht="15.75" thickBot="1">
      <c r="D26" s="42"/>
      <c r="E26" s="92"/>
      <c r="F26" s="93"/>
      <c r="I26" s="10"/>
      <c r="J26" s="80"/>
    </row>
    <row r="27" spans="5:10" ht="15.75" thickTop="1">
      <c r="E27" s="36"/>
      <c r="F27" s="26"/>
      <c r="I27" s="10"/>
      <c r="J27" s="80"/>
    </row>
    <row r="28" spans="5:12" ht="15.75">
      <c r="E28" s="36"/>
      <c r="F28" s="37"/>
      <c r="G28" s="10"/>
      <c r="I28" s="10"/>
      <c r="J28" s="20" t="s">
        <v>99</v>
      </c>
      <c r="K28" t="s">
        <v>365</v>
      </c>
      <c r="L28" t="s">
        <v>167</v>
      </c>
    </row>
    <row r="29" spans="5:13" ht="15.75">
      <c r="E29" s="36"/>
      <c r="F29" s="37"/>
      <c r="G29" s="10"/>
      <c r="I29" s="10"/>
      <c r="J29" s="20" t="s">
        <v>100</v>
      </c>
      <c r="K29" t="s">
        <v>329</v>
      </c>
      <c r="L29" t="s">
        <v>110</v>
      </c>
      <c r="M29" t="s">
        <v>409</v>
      </c>
    </row>
    <row r="30" spans="5:12" ht="15">
      <c r="E30" s="36"/>
      <c r="F30" s="14"/>
      <c r="G30" s="10"/>
      <c r="I30" s="10"/>
      <c r="J30" s="20" t="s">
        <v>260</v>
      </c>
      <c r="K30" t="s">
        <v>324</v>
      </c>
      <c r="L30" t="s">
        <v>39</v>
      </c>
    </row>
    <row r="31" spans="5:12" ht="15">
      <c r="E31" s="36"/>
      <c r="F31" s="26"/>
      <c r="G31" s="10"/>
      <c r="I31" s="10"/>
      <c r="J31" s="20"/>
      <c r="K31" t="s">
        <v>349</v>
      </c>
      <c r="L31" t="s">
        <v>370</v>
      </c>
    </row>
    <row r="32" spans="5:12" ht="15.75">
      <c r="E32" s="36"/>
      <c r="F32" s="37"/>
      <c r="G32" s="10"/>
      <c r="I32" s="10"/>
      <c r="K32" t="s">
        <v>363</v>
      </c>
      <c r="L32" s="98" t="s">
        <v>153</v>
      </c>
    </row>
    <row r="33" spans="5:12" ht="15.75">
      <c r="E33" s="36"/>
      <c r="F33" s="37"/>
      <c r="G33" s="10"/>
      <c r="I33" s="10"/>
      <c r="K33" t="s">
        <v>382</v>
      </c>
      <c r="L33" s="98" t="s">
        <v>167</v>
      </c>
    </row>
    <row r="34" spans="5:9" ht="15">
      <c r="E34" s="36"/>
      <c r="F34" s="14"/>
      <c r="G34" s="10"/>
      <c r="I34" s="10"/>
    </row>
    <row r="35" spans="5:7" ht="15">
      <c r="E35" s="36"/>
      <c r="F35" s="26"/>
      <c r="G35" s="10"/>
    </row>
    <row r="36" spans="5:7" ht="15.75">
      <c r="E36" s="36"/>
      <c r="F36" s="37"/>
      <c r="G36" s="10"/>
    </row>
    <row r="37" spans="5:6" ht="15.75">
      <c r="E37" s="36"/>
      <c r="F37" s="37"/>
    </row>
  </sheetData>
  <sheetProtection/>
  <mergeCells count="3">
    <mergeCell ref="A2:B3"/>
    <mergeCell ref="E2:F3"/>
    <mergeCell ref="C2:D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M22"/>
  <sheetViews>
    <sheetView zoomScalePageLayoutView="0" workbookViewId="0" topLeftCell="A1">
      <selection activeCell="G23" sqref="G23"/>
    </sheetView>
  </sheetViews>
  <sheetFormatPr defaultColWidth="9.140625" defaultRowHeight="15"/>
  <cols>
    <col min="1" max="1" width="17.57421875" style="0" customWidth="1"/>
    <col min="3" max="3" width="13.140625" style="0" customWidth="1"/>
    <col min="4" max="4" width="14.00390625" style="0" customWidth="1"/>
    <col min="5" max="5" width="13.00390625" style="0" customWidth="1"/>
    <col min="6" max="6" width="15.421875" style="0" customWidth="1"/>
    <col min="7" max="7" width="11.57421875" style="0" customWidth="1"/>
    <col min="8" max="8" width="14.140625" style="0" customWidth="1"/>
    <col min="9" max="9" width="17.00390625" style="0" customWidth="1"/>
    <col min="10" max="10" width="30.7109375" style="0" customWidth="1"/>
    <col min="11" max="11" width="15.28125" style="0" customWidth="1"/>
    <col min="12" max="12" width="11.57421875" style="0" customWidth="1"/>
  </cols>
  <sheetData>
    <row r="1" spans="1:11" ht="15">
      <c r="A1" t="s">
        <v>261</v>
      </c>
      <c r="B1" t="s">
        <v>262</v>
      </c>
      <c r="C1" t="s">
        <v>103</v>
      </c>
      <c r="D1" t="s">
        <v>104</v>
      </c>
      <c r="E1" t="s">
        <v>105</v>
      </c>
      <c r="F1" t="s">
        <v>106</v>
      </c>
      <c r="G1" t="s">
        <v>98</v>
      </c>
      <c r="H1" t="s">
        <v>107</v>
      </c>
      <c r="I1" t="s">
        <v>108</v>
      </c>
      <c r="J1" t="s">
        <v>109</v>
      </c>
      <c r="K1">
        <v>36706347282</v>
      </c>
    </row>
    <row r="2" spans="1:11" ht="15">
      <c r="A2" t="s">
        <v>263</v>
      </c>
      <c r="B2" t="s">
        <v>262</v>
      </c>
      <c r="C2" t="s">
        <v>103</v>
      </c>
      <c r="D2" t="s">
        <v>264</v>
      </c>
      <c r="E2" t="s">
        <v>105</v>
      </c>
      <c r="F2" t="s">
        <v>265</v>
      </c>
      <c r="G2" t="s">
        <v>98</v>
      </c>
      <c r="H2" t="s">
        <v>143</v>
      </c>
      <c r="I2" t="s">
        <v>266</v>
      </c>
      <c r="J2" t="s">
        <v>267</v>
      </c>
      <c r="K2">
        <v>36203960274</v>
      </c>
    </row>
    <row r="3" spans="1:11" ht="15">
      <c r="A3" t="s">
        <v>36</v>
      </c>
      <c r="B3" t="s">
        <v>262</v>
      </c>
      <c r="C3" t="s">
        <v>103</v>
      </c>
      <c r="D3" t="s">
        <v>268</v>
      </c>
      <c r="E3" t="s">
        <v>105</v>
      </c>
      <c r="F3" t="s">
        <v>269</v>
      </c>
      <c r="G3" t="s">
        <v>98</v>
      </c>
      <c r="H3" t="s">
        <v>270</v>
      </c>
      <c r="I3" t="s">
        <v>271</v>
      </c>
      <c r="J3" t="s">
        <v>270</v>
      </c>
      <c r="K3" t="s">
        <v>272</v>
      </c>
    </row>
    <row r="4" spans="1:11" ht="15">
      <c r="A4" t="s">
        <v>273</v>
      </c>
      <c r="B4" t="s">
        <v>262</v>
      </c>
      <c r="C4" t="s">
        <v>103</v>
      </c>
      <c r="D4" t="s">
        <v>274</v>
      </c>
      <c r="E4" t="s">
        <v>105</v>
      </c>
      <c r="F4" t="s">
        <v>269</v>
      </c>
      <c r="G4" t="s">
        <v>98</v>
      </c>
      <c r="H4" t="s">
        <v>275</v>
      </c>
      <c r="I4" t="s">
        <v>271</v>
      </c>
      <c r="J4" t="s">
        <v>270</v>
      </c>
      <c r="K4" t="s">
        <v>272</v>
      </c>
    </row>
    <row r="5" spans="1:11" ht="15">
      <c r="A5" t="s">
        <v>39</v>
      </c>
      <c r="B5" t="s">
        <v>262</v>
      </c>
      <c r="C5" t="s">
        <v>103</v>
      </c>
      <c r="D5" t="s">
        <v>174</v>
      </c>
      <c r="E5" t="s">
        <v>105</v>
      </c>
      <c r="F5" t="s">
        <v>175</v>
      </c>
      <c r="G5" t="s">
        <v>98</v>
      </c>
      <c r="H5" t="s">
        <v>276</v>
      </c>
      <c r="I5" t="s">
        <v>177</v>
      </c>
      <c r="J5" t="s">
        <v>178</v>
      </c>
      <c r="K5">
        <v>36306920719</v>
      </c>
    </row>
    <row r="6" spans="1:2" ht="15">
      <c r="A6" t="s">
        <v>277</v>
      </c>
      <c r="B6" t="s">
        <v>262</v>
      </c>
    </row>
    <row r="7" spans="1:2" ht="15">
      <c r="A7" t="s">
        <v>277</v>
      </c>
      <c r="B7" t="s">
        <v>262</v>
      </c>
    </row>
    <row r="8" spans="1:8" ht="15">
      <c r="A8" s="58" t="s">
        <v>278</v>
      </c>
      <c r="E8" s="67" t="s">
        <v>190</v>
      </c>
      <c r="F8" s="67"/>
      <c r="G8" s="67"/>
      <c r="H8" s="67"/>
    </row>
    <row r="10" spans="1:3" ht="15">
      <c r="A10" s="66" t="s">
        <v>279</v>
      </c>
      <c r="C10" s="68" t="s">
        <v>192</v>
      </c>
    </row>
    <row r="11" spans="1:3" ht="15">
      <c r="A11" t="s">
        <v>261</v>
      </c>
      <c r="C11" t="s">
        <v>263</v>
      </c>
    </row>
    <row r="12" spans="1:3" ht="15">
      <c r="A12" t="s">
        <v>36</v>
      </c>
      <c r="C12" t="s">
        <v>280</v>
      </c>
    </row>
    <row r="13" spans="1:3" ht="15">
      <c r="A13" t="s">
        <v>39</v>
      </c>
      <c r="C13" t="s">
        <v>277</v>
      </c>
    </row>
    <row r="15" spans="1:13" ht="15">
      <c r="A15">
        <v>19</v>
      </c>
      <c r="B15" s="94">
        <v>0.5416666666666666</v>
      </c>
      <c r="C15" s="72" t="s">
        <v>212</v>
      </c>
      <c r="D15" t="s">
        <v>36</v>
      </c>
      <c r="E15" s="73" t="s">
        <v>39</v>
      </c>
      <c r="F15" s="73" t="s">
        <v>213</v>
      </c>
      <c r="G15" s="73"/>
      <c r="H15">
        <v>19</v>
      </c>
      <c r="I15" s="95">
        <v>0.5416666666666666</v>
      </c>
      <c r="J15" s="97" t="s">
        <v>216</v>
      </c>
      <c r="K15" t="s">
        <v>280</v>
      </c>
      <c r="L15" t="s">
        <v>277</v>
      </c>
      <c r="M15" t="s">
        <v>215</v>
      </c>
    </row>
    <row r="16" spans="1:13" ht="15">
      <c r="A16">
        <v>20</v>
      </c>
      <c r="B16" s="74">
        <v>0.5520833333333334</v>
      </c>
      <c r="C16" s="73" t="s">
        <v>218</v>
      </c>
      <c r="D16" s="73" t="s">
        <v>39</v>
      </c>
      <c r="E16" s="73" t="s">
        <v>261</v>
      </c>
      <c r="F16" s="73" t="s">
        <v>213</v>
      </c>
      <c r="G16" s="73"/>
      <c r="H16">
        <v>20</v>
      </c>
      <c r="I16" s="74">
        <v>0.5520833333333334</v>
      </c>
      <c r="J16" s="73" t="s">
        <v>220</v>
      </c>
      <c r="K16" t="s">
        <v>277</v>
      </c>
      <c r="L16" t="s">
        <v>263</v>
      </c>
      <c r="M16" t="s">
        <v>215</v>
      </c>
    </row>
    <row r="17" spans="1:13" ht="15">
      <c r="A17">
        <v>21</v>
      </c>
      <c r="B17" s="94">
        <v>0.5729166666666666</v>
      </c>
      <c r="C17" s="72" t="s">
        <v>226</v>
      </c>
      <c r="D17" t="s">
        <v>261</v>
      </c>
      <c r="E17" t="s">
        <v>36</v>
      </c>
      <c r="F17" t="s">
        <v>207</v>
      </c>
      <c r="G17" s="73"/>
      <c r="H17">
        <v>21</v>
      </c>
      <c r="I17" s="95">
        <v>0.5729166666666666</v>
      </c>
      <c r="J17" s="97" t="s">
        <v>228</v>
      </c>
      <c r="K17" t="s">
        <v>263</v>
      </c>
      <c r="L17" t="s">
        <v>280</v>
      </c>
      <c r="M17" t="s">
        <v>209</v>
      </c>
    </row>
    <row r="18" spans="1:12" ht="15">
      <c r="A18">
        <v>22</v>
      </c>
      <c r="B18" s="74">
        <v>0.59375</v>
      </c>
      <c r="C18" s="73" t="s">
        <v>45</v>
      </c>
      <c r="G18" s="73"/>
      <c r="H18">
        <v>22</v>
      </c>
      <c r="I18" s="76">
        <v>0.59375</v>
      </c>
      <c r="J18" s="73" t="s">
        <v>45</v>
      </c>
      <c r="L18" s="73"/>
    </row>
    <row r="19" spans="1:13" ht="15">
      <c r="A19">
        <v>23</v>
      </c>
      <c r="B19" s="94">
        <v>0.6041666666666666</v>
      </c>
      <c r="C19" s="72" t="s">
        <v>281</v>
      </c>
      <c r="F19" t="s">
        <v>239</v>
      </c>
      <c r="H19">
        <v>23</v>
      </c>
      <c r="I19" s="95">
        <v>0.6041666666666666</v>
      </c>
      <c r="J19" s="97" t="s">
        <v>282</v>
      </c>
      <c r="M19" t="s">
        <v>241</v>
      </c>
    </row>
    <row r="20" spans="1:13" ht="15">
      <c r="A20">
        <v>24</v>
      </c>
      <c r="B20" s="74">
        <v>0.6145833333333334</v>
      </c>
      <c r="C20" s="72" t="s">
        <v>283</v>
      </c>
      <c r="F20" t="s">
        <v>245</v>
      </c>
      <c r="H20">
        <v>24</v>
      </c>
      <c r="I20" s="95">
        <v>0.6145833333333334</v>
      </c>
      <c r="J20" t="s">
        <v>246</v>
      </c>
      <c r="M20" t="s">
        <v>284</v>
      </c>
    </row>
    <row r="21" spans="2:9" ht="15">
      <c r="B21" s="74"/>
      <c r="C21" s="73"/>
      <c r="I21" s="74"/>
    </row>
    <row r="22" ht="15">
      <c r="C22" s="73" t="s">
        <v>285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2:AE73"/>
  <sheetViews>
    <sheetView zoomScalePageLayoutView="0" workbookViewId="0" topLeftCell="A1">
      <selection activeCell="D21" sqref="D21:D22"/>
    </sheetView>
  </sheetViews>
  <sheetFormatPr defaultColWidth="9.140625" defaultRowHeight="15"/>
  <cols>
    <col min="1" max="1" width="26.140625" style="0" bestFit="1" customWidth="1"/>
    <col min="13" max="13" width="10.7109375" style="0" customWidth="1"/>
    <col min="14" max="20" width="9.140625" style="0" hidden="1" customWidth="1"/>
    <col min="21" max="21" width="15.28125" style="0" customWidth="1"/>
    <col min="22" max="22" width="26.140625" style="0" bestFit="1" customWidth="1"/>
  </cols>
  <sheetData>
    <row r="1" ht="15.75" thickBot="1"/>
    <row r="2" spans="1:30" ht="24.75" customHeight="1" thickBot="1" thickTop="1">
      <c r="A2" s="3" t="s">
        <v>8</v>
      </c>
      <c r="B2" s="312" t="str">
        <f>A3</f>
        <v>BÉLA GIRLS</v>
      </c>
      <c r="C2" s="313"/>
      <c r="D2" s="314" t="str">
        <f>A5</f>
        <v>BIG</v>
      </c>
      <c r="E2" s="314"/>
      <c r="F2" s="314" t="str">
        <f>A7</f>
        <v>PADÁNYI</v>
      </c>
      <c r="G2" s="314"/>
      <c r="H2" s="145">
        <f>A9</f>
        <v>0</v>
      </c>
      <c r="I2" s="145"/>
      <c r="J2" s="280">
        <f>A11</f>
        <v>0</v>
      </c>
      <c r="K2" s="281"/>
      <c r="L2" s="280">
        <f>A13</f>
        <v>0</v>
      </c>
      <c r="M2" s="281"/>
      <c r="N2" s="1"/>
      <c r="V2" s="6" t="s">
        <v>8</v>
      </c>
      <c r="W2" s="4" t="s">
        <v>1</v>
      </c>
      <c r="X2" s="4" t="s">
        <v>2</v>
      </c>
      <c r="Y2" s="4" t="s">
        <v>0</v>
      </c>
      <c r="Z2" s="4" t="s">
        <v>3</v>
      </c>
      <c r="AA2" s="4" t="s">
        <v>4</v>
      </c>
      <c r="AB2" s="4" t="s">
        <v>5</v>
      </c>
      <c r="AC2" s="4" t="s">
        <v>6</v>
      </c>
      <c r="AD2" s="5" t="s">
        <v>7</v>
      </c>
    </row>
    <row r="3" spans="1:31" ht="15.75" customHeight="1" thickTop="1">
      <c r="A3" s="309" t="s">
        <v>286</v>
      </c>
      <c r="B3" s="160"/>
      <c r="C3" s="161"/>
      <c r="D3" s="148">
        <v>0</v>
      </c>
      <c r="E3" s="149">
        <v>2</v>
      </c>
      <c r="F3" s="148">
        <v>4</v>
      </c>
      <c r="G3" s="149">
        <v>6</v>
      </c>
      <c r="H3" s="148"/>
      <c r="I3" s="149"/>
      <c r="J3" s="163"/>
      <c r="K3" s="282"/>
      <c r="L3" s="163"/>
      <c r="M3" s="282"/>
      <c r="N3" s="100">
        <f>IF(B3=C3,1,IF(B3&gt;C3,3,IF(B3&lt;C3,0)))</f>
        <v>1</v>
      </c>
      <c r="O3" s="100">
        <f>IF(D3=E3,1,IF(D3&gt;E3,3,IF(D3&lt;E3,0)))</f>
        <v>0</v>
      </c>
      <c r="P3" s="100">
        <f>IF(F3=G3,1,IF(F3&gt;G3,3,IF(F3&lt;G3,0)))</f>
        <v>0</v>
      </c>
      <c r="Q3" s="100">
        <f>IF(H3=I3,1,IF(H3&gt;I3,3,IF(H3&lt;I3,0)))</f>
        <v>1</v>
      </c>
      <c r="R3" s="100">
        <f>IF(J3=K3,1,IF(J3&gt;K3,3,IF(J3&lt;K3,0)))</f>
        <v>1</v>
      </c>
      <c r="S3" s="100">
        <f aca="true" t="shared" si="0" ref="S3:S8">IF(L3=M3,1,IF(L3&gt;M3,3,IF(L3&lt;M3,0)))</f>
        <v>1</v>
      </c>
      <c r="T3" s="100">
        <f>COUNTBLANK(B3:M3)/2</f>
        <v>4</v>
      </c>
      <c r="U3" s="2"/>
      <c r="V3" s="118" t="str">
        <f>A3</f>
        <v>BÉLA GIRLS</v>
      </c>
      <c r="W3" s="120">
        <f>COUNT(B3:M3)/2</f>
        <v>2</v>
      </c>
      <c r="X3" s="120">
        <f>COUNTIF(N3:S3,3)</f>
        <v>0</v>
      </c>
      <c r="Y3" s="120">
        <f>COUNTIF(N3:S3,1)-T3</f>
        <v>0</v>
      </c>
      <c r="Z3" s="120">
        <f>COUNTIF(N3:S3,0)</f>
        <v>2</v>
      </c>
      <c r="AA3" s="120">
        <f>SUM(D3+F3+H3+J3+L3)</f>
        <v>4</v>
      </c>
      <c r="AB3" s="120">
        <f>SUM(E3+G3+I3+K3+M3)</f>
        <v>8</v>
      </c>
      <c r="AC3" s="116">
        <f>SUM(AA3-AB3)</f>
        <v>-4</v>
      </c>
      <c r="AD3" s="115">
        <f>X3*2+Y3+Z3</f>
        <v>2</v>
      </c>
      <c r="AE3" s="315" t="s">
        <v>12</v>
      </c>
    </row>
    <row r="4" spans="1:31" ht="15" customHeight="1">
      <c r="A4" s="310"/>
      <c r="B4" s="162"/>
      <c r="C4" s="154"/>
      <c r="D4" s="146"/>
      <c r="E4" s="147"/>
      <c r="F4" s="146"/>
      <c r="G4" s="147"/>
      <c r="H4" s="146"/>
      <c r="I4" s="147"/>
      <c r="J4" s="124"/>
      <c r="K4" s="126"/>
      <c r="L4" s="124"/>
      <c r="M4" s="126"/>
      <c r="N4" s="100">
        <f>IF(F4=G4,1,IF(F4&gt;G4,3,IF(F4&lt;G4,0)))</f>
        <v>1</v>
      </c>
      <c r="O4" s="100">
        <f>IF(H4=I4,1,IF(H4&gt;I4,3,IF(H4&lt;I4,0)))</f>
        <v>1</v>
      </c>
      <c r="P4" s="100">
        <f>IF(I4=J4,1,IF(I4&gt;J4,3,IF(I4&lt;J4,0)))</f>
        <v>1</v>
      </c>
      <c r="Q4" s="100">
        <f>IF(J4=K4,1,IF(J4&gt;K4,3,IF(J4&lt;K4,0)))</f>
        <v>1</v>
      </c>
      <c r="R4" s="100">
        <f>IF(K4=L4,1,IF(K4&gt;L4,3,IF(K4&lt;L4,0)))</f>
        <v>1</v>
      </c>
      <c r="S4" s="100">
        <f t="shared" si="0"/>
        <v>1</v>
      </c>
      <c r="T4" s="100"/>
      <c r="U4" s="2"/>
      <c r="V4" s="119"/>
      <c r="W4" s="120"/>
      <c r="X4" s="120"/>
      <c r="Y4" s="120"/>
      <c r="Z4" s="120"/>
      <c r="AA4" s="120"/>
      <c r="AB4" s="120"/>
      <c r="AC4" s="116"/>
      <c r="AD4" s="115"/>
      <c r="AE4" s="315"/>
    </row>
    <row r="5" spans="1:31" ht="15" customHeight="1">
      <c r="A5" s="311" t="s">
        <v>36</v>
      </c>
      <c r="B5" s="150">
        <v>2</v>
      </c>
      <c r="C5" s="147">
        <v>0</v>
      </c>
      <c r="D5" s="153"/>
      <c r="E5" s="154"/>
      <c r="F5" s="146">
        <v>0</v>
      </c>
      <c r="G5" s="147">
        <v>9</v>
      </c>
      <c r="H5" s="146"/>
      <c r="I5" s="147"/>
      <c r="J5" s="123"/>
      <c r="K5" s="125"/>
      <c r="L5" s="123"/>
      <c r="M5" s="125"/>
      <c r="N5" s="100">
        <f>IF(B5=C5,1,IF(B5&gt;C5,3,IF(B5&lt;C5,0)))</f>
        <v>3</v>
      </c>
      <c r="O5" s="100">
        <f>IF(D5=E5,1,IF(D5&gt;E5,3,IF(D5&lt;E5,0)))</f>
        <v>1</v>
      </c>
      <c r="P5" s="100">
        <f>IF(F5=G5,1,IF(F5&gt;G5,3,IF(F5&lt;G5,0)))</f>
        <v>0</v>
      </c>
      <c r="Q5" s="100">
        <f>IF(H5=I5,1,IF(H5&gt;I5,3,IF(H5&lt;I5,0)))</f>
        <v>1</v>
      </c>
      <c r="R5" s="100">
        <f>IF(J5=K5,1,IF(J5&gt;K5,3,IF(J5&lt;K5,0)))</f>
        <v>1</v>
      </c>
      <c r="S5" s="100">
        <f t="shared" si="0"/>
        <v>1</v>
      </c>
      <c r="T5" s="100">
        <f>COUNTBLANK(B5:M5)/2</f>
        <v>4</v>
      </c>
      <c r="U5" s="2"/>
      <c r="V5" s="164" t="str">
        <f>A5</f>
        <v>BIG</v>
      </c>
      <c r="W5" s="120">
        <f>COUNT(B5:M5)/2</f>
        <v>2</v>
      </c>
      <c r="X5" s="120">
        <f>COUNTIF(N5:S5,3)</f>
        <v>1</v>
      </c>
      <c r="Y5" s="120">
        <f>COUNTIF(N5:S5,1)-T5</f>
        <v>0</v>
      </c>
      <c r="Z5" s="120">
        <f>COUNTIF(N5:S5,0)</f>
        <v>1</v>
      </c>
      <c r="AA5" s="120">
        <f>SUM(B5+F5+H5+J5+L5)</f>
        <v>2</v>
      </c>
      <c r="AB5" s="120">
        <f>SUM(C5+G5+I5+K5+M5)</f>
        <v>9</v>
      </c>
      <c r="AC5" s="116">
        <f>SUM(AA5-AB5)</f>
        <v>-7</v>
      </c>
      <c r="AD5" s="115">
        <f>X5*2+Y5+Z5</f>
        <v>3</v>
      </c>
      <c r="AE5" s="127" t="s">
        <v>11</v>
      </c>
    </row>
    <row r="6" spans="1:31" ht="15" customHeight="1">
      <c r="A6" s="311"/>
      <c r="B6" s="150"/>
      <c r="C6" s="147"/>
      <c r="D6" s="153"/>
      <c r="E6" s="154"/>
      <c r="F6" s="146"/>
      <c r="G6" s="147"/>
      <c r="H6" s="146"/>
      <c r="I6" s="147"/>
      <c r="J6" s="124"/>
      <c r="K6" s="126"/>
      <c r="L6" s="124"/>
      <c r="M6" s="126"/>
      <c r="N6" s="100">
        <f>IF(F6=G6,1,IF(F6&gt;G6,3,IF(F6&lt;G6,0)))</f>
        <v>1</v>
      </c>
      <c r="O6" s="100">
        <f>IF(H6=I6,1,IF(H6&gt;I6,3,IF(H6&lt;I6,0)))</f>
        <v>1</v>
      </c>
      <c r="P6" s="100">
        <f>IF(I6=J6,1,IF(I6&gt;J6,3,IF(I6&lt;J6,0)))</f>
        <v>1</v>
      </c>
      <c r="Q6" s="100">
        <f>IF(J6=K6,1,IF(J6&gt;K6,3,IF(J6&lt;K6,0)))</f>
        <v>1</v>
      </c>
      <c r="R6" s="100">
        <f>IF(K6=L6,1,IF(K6&gt;L6,3,IF(K6&lt;L6,0)))</f>
        <v>1</v>
      </c>
      <c r="S6" s="100">
        <f t="shared" si="0"/>
        <v>1</v>
      </c>
      <c r="T6" s="100"/>
      <c r="U6" s="2"/>
      <c r="V6" s="164"/>
      <c r="W6" s="120"/>
      <c r="X6" s="120"/>
      <c r="Y6" s="120"/>
      <c r="Z6" s="120"/>
      <c r="AA6" s="120"/>
      <c r="AB6" s="120"/>
      <c r="AC6" s="116"/>
      <c r="AD6" s="115"/>
      <c r="AE6" s="127"/>
    </row>
    <row r="7" spans="1:31" ht="15" customHeight="1">
      <c r="A7" s="311" t="s">
        <v>34</v>
      </c>
      <c r="B7" s="150">
        <v>6</v>
      </c>
      <c r="C7" s="147">
        <v>4</v>
      </c>
      <c r="D7" s="146">
        <v>9</v>
      </c>
      <c r="E7" s="147">
        <v>0</v>
      </c>
      <c r="F7" s="153"/>
      <c r="G7" s="154"/>
      <c r="H7" s="146"/>
      <c r="I7" s="147"/>
      <c r="J7" s="123"/>
      <c r="K7" s="125"/>
      <c r="L7" s="123"/>
      <c r="M7" s="125"/>
      <c r="N7" s="100">
        <f>IF(B7=C7,1,IF(B7&gt;C7,3,IF(B7&lt;C7,0)))</f>
        <v>3</v>
      </c>
      <c r="O7" s="100">
        <f>IF(D7=E7,1,IF(D7&gt;E7,3,IF(D7&lt;E7,0)))</f>
        <v>3</v>
      </c>
      <c r="P7" s="100">
        <f>IF(F7=G7,1,IF(F7&gt;G7,3,IF(F7&lt;G7,0)))</f>
        <v>1</v>
      </c>
      <c r="Q7" s="100">
        <f>IF(H7=I7,1,IF(H7&gt;I7,3,IF(H7&lt;I7,0)))</f>
        <v>1</v>
      </c>
      <c r="R7" s="100">
        <f>IF(J7=K7,1,IF(J7&gt;K7,3,IF(J7&lt;K7,0)))</f>
        <v>1</v>
      </c>
      <c r="S7" s="100">
        <f t="shared" si="0"/>
        <v>1</v>
      </c>
      <c r="T7" s="100">
        <f>COUNTBLANK(B7:M7)/2</f>
        <v>4</v>
      </c>
      <c r="U7" s="2"/>
      <c r="V7" s="164" t="str">
        <f>A7</f>
        <v>PADÁNYI</v>
      </c>
      <c r="W7" s="120">
        <f>COUNT(B7:M7)/2</f>
        <v>2</v>
      </c>
      <c r="X7" s="120">
        <f>COUNTIF(N7:S7,3)</f>
        <v>2</v>
      </c>
      <c r="Y7" s="120">
        <f>COUNTIF(N7:S7,1)-T7</f>
        <v>0</v>
      </c>
      <c r="Z7" s="120">
        <f>COUNTIF(N7:S7,0)</f>
        <v>0</v>
      </c>
      <c r="AA7" s="120">
        <f>SUM(D7+B7+H7+J7+L7)</f>
        <v>15</v>
      </c>
      <c r="AB7" s="120">
        <f>SUM(E7+C7+I7+K7+M7)</f>
        <v>4</v>
      </c>
      <c r="AC7" s="116">
        <f>SUM(AA7-AB7)</f>
        <v>11</v>
      </c>
      <c r="AD7" s="115">
        <f>X7*2+Y7+Z7</f>
        <v>4</v>
      </c>
      <c r="AE7" s="127" t="s">
        <v>10</v>
      </c>
    </row>
    <row r="8" spans="1:31" ht="15" customHeight="1">
      <c r="A8" s="311"/>
      <c r="B8" s="150"/>
      <c r="C8" s="147"/>
      <c r="D8" s="146"/>
      <c r="E8" s="147"/>
      <c r="F8" s="153"/>
      <c r="G8" s="154"/>
      <c r="H8" s="146"/>
      <c r="I8" s="147"/>
      <c r="J8" s="124"/>
      <c r="K8" s="126"/>
      <c r="L8" s="124"/>
      <c r="M8" s="126"/>
      <c r="N8" s="100">
        <f>IF(F8=G8,1,IF(F8&gt;G8,3,IF(F8&lt;G8,0)))</f>
        <v>1</v>
      </c>
      <c r="O8" s="100">
        <f>IF(H8=I8,1,IF(H8&gt;I8,3,IF(H8&lt;I8,0)))</f>
        <v>1</v>
      </c>
      <c r="P8" s="100">
        <f>IF(I8=J8,1,IF(I8&gt;J8,3,IF(I8&lt;J8,0)))</f>
        <v>1</v>
      </c>
      <c r="Q8" s="100">
        <f>IF(J8=K8,1,IF(J8&gt;K8,3,IF(J8&lt;K8,0)))</f>
        <v>1</v>
      </c>
      <c r="R8" s="100">
        <f>IF(K8=L8,1,IF(K8&gt;L8,3,IF(K8&lt;L8,0)))</f>
        <v>1</v>
      </c>
      <c r="S8" s="100">
        <f t="shared" si="0"/>
        <v>1</v>
      </c>
      <c r="T8" s="100"/>
      <c r="U8" s="2"/>
      <c r="V8" s="164"/>
      <c r="W8" s="120"/>
      <c r="X8" s="120"/>
      <c r="Y8" s="120"/>
      <c r="Z8" s="120"/>
      <c r="AA8" s="120"/>
      <c r="AB8" s="120"/>
      <c r="AC8" s="116"/>
      <c r="AD8" s="115"/>
      <c r="AE8" s="127"/>
    </row>
    <row r="9" spans="1:31" ht="15" customHeight="1">
      <c r="A9" s="307"/>
      <c r="B9" s="151"/>
      <c r="C9" s="125"/>
      <c r="D9" s="123"/>
      <c r="E9" s="125"/>
      <c r="F9" s="123"/>
      <c r="G9" s="125"/>
      <c r="H9" s="165"/>
      <c r="I9" s="166"/>
      <c r="J9" s="123"/>
      <c r="K9" s="125"/>
      <c r="L9" s="123"/>
      <c r="M9" s="125"/>
      <c r="N9" s="171">
        <f>IF(B9=C9,1,IF(B9&gt;C9,3,IF(B9&lt;C9,0)))</f>
        <v>1</v>
      </c>
      <c r="O9" s="100">
        <f>IF(D9=E9,1,IF(D9&gt;E9,3,IF(D9&lt;E9,0)))</f>
        <v>1</v>
      </c>
      <c r="P9" s="100">
        <f>IF(F9=G9,1,IF(F9&gt;G9,3,IF(F9&lt;G9,0)))</f>
        <v>1</v>
      </c>
      <c r="Q9" s="100">
        <f>IF(H9=I9,1,IF(H9&gt;I9,3,IF(H9&lt;I9,0)))</f>
        <v>1</v>
      </c>
      <c r="R9" s="100">
        <f>IF(J9=K9,1,IF(J9&gt;K9,3,IF(J9&lt;K9,0)))</f>
        <v>1</v>
      </c>
      <c r="S9" s="2">
        <f>IF(L9=M9,1,IF(L9&gt;M9,3,IF(L9&lt;M9,0)))</f>
        <v>1</v>
      </c>
      <c r="T9" s="100">
        <f>COUNTBLANK(B9:M9)/2</f>
        <v>6</v>
      </c>
      <c r="U9" s="2"/>
      <c r="V9" s="172">
        <f>A9</f>
        <v>0</v>
      </c>
      <c r="W9" s="174">
        <f>COUNT(B9:M9)/2</f>
        <v>0</v>
      </c>
      <c r="X9" s="174">
        <f>COUNTIF(N9:S9,3)</f>
        <v>0</v>
      </c>
      <c r="Y9" s="174">
        <f>COUNTIF(N9:S9,1)-T9</f>
        <v>0</v>
      </c>
      <c r="Z9" s="174">
        <f>COUNTIF(N9:S9,0)</f>
        <v>0</v>
      </c>
      <c r="AA9" s="174">
        <f>SUM(D9+F9+B9+J9+L9)</f>
        <v>0</v>
      </c>
      <c r="AB9" s="174">
        <f>SUM(E9+G9+C9+K9+M9)</f>
        <v>0</v>
      </c>
      <c r="AC9" s="180">
        <f>SUM(AA9-AB9)</f>
        <v>0</v>
      </c>
      <c r="AD9" s="187">
        <f>X9*2+Y9+Z9</f>
        <v>0</v>
      </c>
      <c r="AE9" s="127"/>
    </row>
    <row r="10" spans="1:31" ht="15" customHeight="1">
      <c r="A10" s="308"/>
      <c r="B10" s="152"/>
      <c r="C10" s="126"/>
      <c r="D10" s="124"/>
      <c r="E10" s="126"/>
      <c r="F10" s="124"/>
      <c r="G10" s="126"/>
      <c r="H10" s="167"/>
      <c r="I10" s="168"/>
      <c r="J10" s="124"/>
      <c r="K10" s="126"/>
      <c r="L10" s="124"/>
      <c r="M10" s="126"/>
      <c r="N10" s="171"/>
      <c r="O10" s="100"/>
      <c r="P10" s="100"/>
      <c r="Q10" s="100"/>
      <c r="R10" s="100"/>
      <c r="S10" s="2">
        <f>IF(L10=M10,1,IF(L10&gt;M10,3,IF(L10&lt;M10,0)))</f>
        <v>1</v>
      </c>
      <c r="T10" s="100"/>
      <c r="U10" s="2"/>
      <c r="V10" s="173"/>
      <c r="W10" s="175"/>
      <c r="X10" s="175"/>
      <c r="Y10" s="175"/>
      <c r="Z10" s="175"/>
      <c r="AA10" s="175"/>
      <c r="AB10" s="175"/>
      <c r="AC10" s="181"/>
      <c r="AD10" s="188"/>
      <c r="AE10" s="127"/>
    </row>
    <row r="11" spans="1:31" ht="15" customHeight="1">
      <c r="A11" s="169"/>
      <c r="B11" s="151"/>
      <c r="C11" s="125"/>
      <c r="D11" s="123"/>
      <c r="E11" s="125"/>
      <c r="F11" s="123"/>
      <c r="G11" s="125"/>
      <c r="H11" s="123"/>
      <c r="I11" s="125"/>
      <c r="J11" s="165"/>
      <c r="K11" s="166"/>
      <c r="L11" s="123"/>
      <c r="M11" s="125"/>
      <c r="N11" s="2">
        <f>IF(B11=C11,1,IF(B11&gt;C11,3,IF(B11&lt;C11,0)))</f>
        <v>1</v>
      </c>
      <c r="O11" s="2">
        <f>IF(D11=E11,1,IF(D11&gt;E11,3,IF(D11&lt;E11,0)))</f>
        <v>1</v>
      </c>
      <c r="P11" s="2">
        <f>IF(F11=G11,1,IF(F11&gt;G11,3,IF(F11&lt;G11,0)))</f>
        <v>1</v>
      </c>
      <c r="Q11" s="100">
        <f>IF(H11=I11,1,IF(H11&gt;I11,3,IF(H11&lt;I11,0)))</f>
        <v>1</v>
      </c>
      <c r="R11" s="100">
        <f>IF(J11=K11,1,IF(J11&gt;K11,3,IF(J11&lt;K11,0)))</f>
        <v>1</v>
      </c>
      <c r="S11" s="100">
        <f>IF(L11=M11,1,IF(L11&gt;M11,3,IF(L11&lt;M11,0)))</f>
        <v>1</v>
      </c>
      <c r="T11" s="100">
        <f>COUNTBLANK(B11:M11)/2</f>
        <v>6</v>
      </c>
      <c r="U11" s="2"/>
      <c r="V11" s="177">
        <f>A11</f>
        <v>0</v>
      </c>
      <c r="W11" s="174">
        <f>COUNT(B11:M11)/2</f>
        <v>0</v>
      </c>
      <c r="X11" s="174">
        <f>COUNTIF(N11:S11,3)</f>
        <v>0</v>
      </c>
      <c r="Y11" s="174">
        <f>COUNTIF(N11:S11,1)-T11</f>
        <v>0</v>
      </c>
      <c r="Z11" s="174">
        <f>COUNTIF(N11:S11,0)</f>
        <v>0</v>
      </c>
      <c r="AA11" s="174">
        <f>SUM(D11+F11+H11+B11+L11)</f>
        <v>0</v>
      </c>
      <c r="AB11" s="174">
        <f>SUM(E11+G11+I11+C11+M11)</f>
        <v>0</v>
      </c>
      <c r="AC11" s="180">
        <f>SUM(AA11-AB11)</f>
        <v>0</v>
      </c>
      <c r="AD11" s="187">
        <f>X11*2+Y11+Z11</f>
        <v>0</v>
      </c>
      <c r="AE11" s="127"/>
    </row>
    <row r="12" spans="1:31" ht="15" customHeight="1">
      <c r="A12" s="170"/>
      <c r="B12" s="152"/>
      <c r="C12" s="126"/>
      <c r="D12" s="124"/>
      <c r="E12" s="126"/>
      <c r="F12" s="124"/>
      <c r="G12" s="126"/>
      <c r="H12" s="124"/>
      <c r="I12" s="126"/>
      <c r="J12" s="167"/>
      <c r="K12" s="168"/>
      <c r="L12" s="124"/>
      <c r="M12" s="126"/>
      <c r="N12" s="2">
        <f>IF(F12=G12,1,IF(F12&gt;G12,3,IF(F12&lt;G12,0)))</f>
        <v>1</v>
      </c>
      <c r="O12" s="2">
        <f>IF(H12=I12,1,IF(H12&gt;I12,3,IF(H12&lt;I12,0)))</f>
        <v>1</v>
      </c>
      <c r="P12" s="2">
        <f>IF(I12=J12,1,IF(I12&gt;J12,3,IF(I12&lt;J12,0)))</f>
        <v>1</v>
      </c>
      <c r="Q12" s="100"/>
      <c r="R12" s="100"/>
      <c r="S12" s="100"/>
      <c r="T12" s="100"/>
      <c r="U12" s="2"/>
      <c r="V12" s="178"/>
      <c r="W12" s="175"/>
      <c r="X12" s="175"/>
      <c r="Y12" s="175"/>
      <c r="Z12" s="175"/>
      <c r="AA12" s="175"/>
      <c r="AB12" s="175"/>
      <c r="AC12" s="181"/>
      <c r="AD12" s="188"/>
      <c r="AE12" s="127"/>
    </row>
    <row r="13" spans="1:31" ht="15" customHeight="1">
      <c r="A13" s="169"/>
      <c r="B13" s="151"/>
      <c r="C13" s="125"/>
      <c r="D13" s="123"/>
      <c r="E13" s="125"/>
      <c r="F13" s="123"/>
      <c r="G13" s="125"/>
      <c r="H13" s="123"/>
      <c r="I13" s="125"/>
      <c r="J13" s="123"/>
      <c r="K13" s="125"/>
      <c r="L13" s="165"/>
      <c r="M13" s="166"/>
      <c r="N13" s="2">
        <f>IF(B13=C13,1,IF(B13&gt;C13,3,IF(B13&lt;C13,0)))</f>
        <v>1</v>
      </c>
      <c r="O13" s="100">
        <f>IF(D13=E13,1,IF(D13&gt;E13,3,IF(D13&lt;E13,0)))</f>
        <v>1</v>
      </c>
      <c r="P13" s="100">
        <f>IF(F13=G13,1,IF(F13&gt;G13,3,IF(F13&lt;G13,0)))</f>
        <v>1</v>
      </c>
      <c r="Q13" s="2">
        <f>IF(H13=I13,1,IF(H13&gt;I13,3,IF(H13&lt;I13,0)))</f>
        <v>1</v>
      </c>
      <c r="R13" s="100">
        <f>IF(J13=K13,1,IF(J13&gt;K13,3,IF(J13&lt;K13,0)))</f>
        <v>1</v>
      </c>
      <c r="S13" s="100">
        <f>IF(L13=M13,1,IF(L13&gt;M13,3,IF(L13&lt;M13,0)))</f>
        <v>1</v>
      </c>
      <c r="T13" s="100">
        <f>COUNTBLANK(B13:M13)/2</f>
        <v>6</v>
      </c>
      <c r="U13" s="2"/>
      <c r="V13" s="177">
        <f>A13</f>
        <v>0</v>
      </c>
      <c r="W13" s="174">
        <f>COUNT(B13:M13)/2</f>
        <v>0</v>
      </c>
      <c r="X13" s="174">
        <f>COUNTIF(N13:S14,3)</f>
        <v>0</v>
      </c>
      <c r="Y13" s="174">
        <f>COUNTIF(N13:S13,1)-T13</f>
        <v>0</v>
      </c>
      <c r="Z13" s="174">
        <f>COUNTIF(N13:S13,0)</f>
        <v>0</v>
      </c>
      <c r="AA13" s="174">
        <f>SUM(D13+F13+H13+J13+B13)</f>
        <v>0</v>
      </c>
      <c r="AB13" s="174">
        <f>SUM(E13+G13+I13+K13+C13)</f>
        <v>0</v>
      </c>
      <c r="AC13" s="180">
        <f>SUM(AA13-AB13)</f>
        <v>0</v>
      </c>
      <c r="AD13" s="187">
        <f>X13*2+Y13+Z13</f>
        <v>0</v>
      </c>
      <c r="AE13" s="287"/>
    </row>
    <row r="14" spans="1:31" ht="15" customHeight="1" thickBot="1">
      <c r="A14" s="170"/>
      <c r="B14" s="152"/>
      <c r="C14" s="126"/>
      <c r="D14" s="124"/>
      <c r="E14" s="126"/>
      <c r="F14" s="124"/>
      <c r="G14" s="126"/>
      <c r="H14" s="124"/>
      <c r="I14" s="126"/>
      <c r="J14" s="124"/>
      <c r="K14" s="126"/>
      <c r="L14" s="167"/>
      <c r="M14" s="168"/>
      <c r="N14" s="2">
        <f>IF(F14=G14,1,IF(F14&gt;G14,3,IF(F14&lt;G14,0)))</f>
        <v>1</v>
      </c>
      <c r="O14" s="100"/>
      <c r="P14" s="100"/>
      <c r="Q14" s="2">
        <f>IF(J14=K14,1,IF(J14&gt;K14,3,IF(J14&lt;K14,0)))</f>
        <v>1</v>
      </c>
      <c r="R14" s="100"/>
      <c r="S14" s="100"/>
      <c r="T14" s="100"/>
      <c r="U14" s="2"/>
      <c r="V14" s="179"/>
      <c r="W14" s="176"/>
      <c r="X14" s="176"/>
      <c r="Y14" s="176"/>
      <c r="Z14" s="176"/>
      <c r="AA14" s="176"/>
      <c r="AB14" s="176"/>
      <c r="AC14" s="286"/>
      <c r="AD14" s="285"/>
      <c r="AE14" s="287"/>
    </row>
    <row r="15" ht="16.5" thickBot="1" thickTop="1"/>
    <row r="16" spans="1:30" ht="17.25" thickBot="1" thickTop="1">
      <c r="A16" s="7" t="s">
        <v>9</v>
      </c>
      <c r="B16" s="134" t="str">
        <f>A17</f>
        <v>FALLERCSAJOK</v>
      </c>
      <c r="C16" s="134"/>
      <c r="D16" s="134" t="str">
        <f>A19</f>
        <v>IVOF-Ball</v>
      </c>
      <c r="E16" s="134"/>
      <c r="F16" s="134" t="str">
        <f>A21</f>
        <v>JÁVORKA NÉNIK</v>
      </c>
      <c r="G16" s="134"/>
      <c r="H16" s="144">
        <f>A23</f>
        <v>0</v>
      </c>
      <c r="I16" s="144"/>
      <c r="J16" s="121">
        <f>A25</f>
        <v>0</v>
      </c>
      <c r="K16" s="135"/>
      <c r="L16" s="121">
        <f>A27</f>
        <v>0</v>
      </c>
      <c r="M16" s="122"/>
      <c r="N16" s="1"/>
      <c r="V16" s="6" t="s">
        <v>9</v>
      </c>
      <c r="W16" s="4" t="s">
        <v>1</v>
      </c>
      <c r="X16" s="4" t="s">
        <v>2</v>
      </c>
      <c r="Y16" s="4" t="s">
        <v>0</v>
      </c>
      <c r="Z16" s="4" t="s">
        <v>3</v>
      </c>
      <c r="AA16" s="4" t="s">
        <v>4</v>
      </c>
      <c r="AB16" s="4" t="s">
        <v>5</v>
      </c>
      <c r="AC16" s="4" t="s">
        <v>6</v>
      </c>
      <c r="AD16" s="5" t="s">
        <v>7</v>
      </c>
    </row>
    <row r="17" spans="1:31" ht="16.5" thickTop="1">
      <c r="A17" s="306" t="s">
        <v>287</v>
      </c>
      <c r="B17" s="160"/>
      <c r="C17" s="161"/>
      <c r="D17" s="142">
        <v>2</v>
      </c>
      <c r="E17" s="140">
        <v>21</v>
      </c>
      <c r="F17" s="142">
        <v>1</v>
      </c>
      <c r="G17" s="140">
        <v>19</v>
      </c>
      <c r="H17" s="142"/>
      <c r="I17" s="140"/>
      <c r="J17" s="136"/>
      <c r="K17" s="141"/>
      <c r="L17" s="136"/>
      <c r="M17" s="279"/>
      <c r="N17" s="100">
        <f>IF(B17=C17,1,IF(B17&gt;C17,3,IF(B17&lt;C17,0)))</f>
        <v>1</v>
      </c>
      <c r="O17" s="100">
        <f>IF(D17=E17,1,IF(D17&gt;E17,3,IF(D17&lt;E17,0)))</f>
        <v>0</v>
      </c>
      <c r="P17" s="100">
        <f>IF(F17=G17,1,IF(F17&gt;G17,3,IF(F17&lt;G17,0)))</f>
        <v>0</v>
      </c>
      <c r="Q17" s="100">
        <f>IF(H17=I17,1,IF(H17&gt;I17,3,IF(H17&lt;I17,0)))</f>
        <v>1</v>
      </c>
      <c r="R17" s="100">
        <f>IF(J17=K17,1,IF(J17&gt;K17,3,IF(J17&lt;K17,0)))</f>
        <v>1</v>
      </c>
      <c r="S17" s="100">
        <f aca="true" t="shared" si="1" ref="S17:S23">IF(L17=M17,1,IF(L17&gt;M17,3,IF(L17&lt;M17,0)))</f>
        <v>1</v>
      </c>
      <c r="T17" s="100">
        <f>COUNTBLANK(B17:M17)/2</f>
        <v>4</v>
      </c>
      <c r="U17" s="2"/>
      <c r="V17" s="164" t="str">
        <f>A17</f>
        <v>FALLERCSAJOK</v>
      </c>
      <c r="W17" s="120">
        <f>COUNT(B17:M17)/2</f>
        <v>2</v>
      </c>
      <c r="X17" s="120">
        <f>COUNTIF(N17:S17,3)</f>
        <v>0</v>
      </c>
      <c r="Y17" s="120">
        <f>COUNTIF(N17:S17,1)-T17</f>
        <v>0</v>
      </c>
      <c r="Z17" s="120">
        <f>COUNTIF(N17:S17,0)</f>
        <v>2</v>
      </c>
      <c r="AA17" s="120">
        <f>SUM(D17+F17+H17+J17+L17)</f>
        <v>3</v>
      </c>
      <c r="AB17" s="120">
        <f>SUM(E17+G17+I17+K17+M17)</f>
        <v>40</v>
      </c>
      <c r="AC17" s="116">
        <f>SUM(AA17-AB17)</f>
        <v>-37</v>
      </c>
      <c r="AD17" s="115">
        <f>X17*2+Y17+Z17</f>
        <v>2</v>
      </c>
      <c r="AE17" s="315" t="s">
        <v>12</v>
      </c>
    </row>
    <row r="18" spans="1:31" ht="15.75">
      <c r="A18" s="305"/>
      <c r="B18" s="162"/>
      <c r="C18" s="154"/>
      <c r="D18" s="143"/>
      <c r="E18" s="137"/>
      <c r="F18" s="143"/>
      <c r="G18" s="137"/>
      <c r="H18" s="143"/>
      <c r="I18" s="137"/>
      <c r="J18" s="133"/>
      <c r="K18" s="131"/>
      <c r="L18" s="133"/>
      <c r="M18" s="191"/>
      <c r="N18" s="100">
        <f>IF(F18=G18,1,IF(F18&gt;G18,3,IF(F18&lt;G18,0)))</f>
        <v>1</v>
      </c>
      <c r="O18" s="100">
        <f>IF(H18=I18,1,IF(H18&gt;I18,3,IF(H18&lt;I18,0)))</f>
        <v>1</v>
      </c>
      <c r="P18" s="100">
        <f>IF(I18=J18,1,IF(I18&gt;J18,3,IF(I18&lt;J18,0)))</f>
        <v>1</v>
      </c>
      <c r="Q18" s="100">
        <f>IF(J18=K18,1,IF(J18&gt;K18,3,IF(J18&lt;K18,0)))</f>
        <v>1</v>
      </c>
      <c r="R18" s="100">
        <f>IF(K18=L18,1,IF(K18&gt;L18,3,IF(K18&lt;L18,0)))</f>
        <v>1</v>
      </c>
      <c r="S18" s="100">
        <f t="shared" si="1"/>
        <v>1</v>
      </c>
      <c r="T18" s="100"/>
      <c r="U18" s="2"/>
      <c r="V18" s="164"/>
      <c r="W18" s="120"/>
      <c r="X18" s="120"/>
      <c r="Y18" s="120"/>
      <c r="Z18" s="120"/>
      <c r="AA18" s="120"/>
      <c r="AB18" s="120"/>
      <c r="AC18" s="116"/>
      <c r="AD18" s="115"/>
      <c r="AE18" s="315"/>
    </row>
    <row r="19" spans="1:31" ht="15.75">
      <c r="A19" s="305" t="s">
        <v>280</v>
      </c>
      <c r="B19" s="184">
        <v>21</v>
      </c>
      <c r="C19" s="137">
        <v>2</v>
      </c>
      <c r="D19" s="153"/>
      <c r="E19" s="154"/>
      <c r="F19" s="143">
        <v>12</v>
      </c>
      <c r="G19" s="137">
        <v>9</v>
      </c>
      <c r="H19" s="143"/>
      <c r="I19" s="137"/>
      <c r="J19" s="132"/>
      <c r="K19" s="130"/>
      <c r="L19" s="132"/>
      <c r="M19" s="190"/>
      <c r="N19" s="100">
        <f>IF(B19=C19,1,IF(B19&gt;C19,3,IF(B19&lt;C19,0)))</f>
        <v>3</v>
      </c>
      <c r="O19" s="100">
        <f>IF(D19=E19,1,IF(D19&gt;E19,3,IF(D19&lt;E19,0)))</f>
        <v>1</v>
      </c>
      <c r="P19" s="100">
        <f>IF(F19=G19,1,IF(F19&gt;G19,3,IF(F19&lt;G19,0)))</f>
        <v>3</v>
      </c>
      <c r="Q19" s="100">
        <f>IF(H19=I19,1,IF(H19&gt;I19,3,IF(H19&lt;I19,0)))</f>
        <v>1</v>
      </c>
      <c r="R19" s="100">
        <f>IF(J19=K19,1,IF(J19&gt;K19,3,IF(J19&lt;K19,0)))</f>
        <v>1</v>
      </c>
      <c r="S19" s="100">
        <f t="shared" si="1"/>
        <v>1</v>
      </c>
      <c r="T19" s="100">
        <f>COUNTBLANK(B19:M19)/2</f>
        <v>4</v>
      </c>
      <c r="U19" s="2"/>
      <c r="V19" s="164" t="str">
        <f>A19</f>
        <v>IVOF-Ball</v>
      </c>
      <c r="W19" s="120">
        <f>COUNT(B19:M19)/2</f>
        <v>2</v>
      </c>
      <c r="X19" s="120">
        <f>COUNTIF(N19:S19,3)</f>
        <v>2</v>
      </c>
      <c r="Y19" s="120">
        <f>COUNTIF(N19:S19,1)-T19</f>
        <v>0</v>
      </c>
      <c r="Z19" s="120">
        <f>COUNTIF(N19:S19,0)</f>
        <v>0</v>
      </c>
      <c r="AA19" s="120">
        <f>SUM(B19+F19+H19+J19+L19)</f>
        <v>33</v>
      </c>
      <c r="AB19" s="120">
        <f>SUM(C19+G19+I19+K19+M19)</f>
        <v>11</v>
      </c>
      <c r="AC19" s="116">
        <f>SUM(AA19-AB19)</f>
        <v>22</v>
      </c>
      <c r="AD19" s="115">
        <f>X19*2+Y19+Z19</f>
        <v>4</v>
      </c>
      <c r="AE19" s="127" t="s">
        <v>10</v>
      </c>
    </row>
    <row r="20" spans="1:31" ht="15.75">
      <c r="A20" s="305"/>
      <c r="B20" s="184"/>
      <c r="C20" s="137"/>
      <c r="D20" s="153"/>
      <c r="E20" s="154"/>
      <c r="F20" s="143"/>
      <c r="G20" s="137"/>
      <c r="H20" s="143"/>
      <c r="I20" s="137"/>
      <c r="J20" s="133"/>
      <c r="K20" s="131"/>
      <c r="L20" s="133"/>
      <c r="M20" s="191"/>
      <c r="N20" s="100">
        <f>IF(F20=G20,1,IF(F20&gt;G20,3,IF(F20&lt;G20,0)))</f>
        <v>1</v>
      </c>
      <c r="O20" s="100">
        <f>IF(H20=I20,1,IF(H20&gt;I20,3,IF(H20&lt;I20,0)))</f>
        <v>1</v>
      </c>
      <c r="P20" s="100">
        <f>IF(I20=J20,1,IF(I20&gt;J20,3,IF(I20&lt;J20,0)))</f>
        <v>1</v>
      </c>
      <c r="Q20" s="100">
        <f>IF(J20=K20,1,IF(J20&gt;K20,3,IF(J20&lt;K20,0)))</f>
        <v>1</v>
      </c>
      <c r="R20" s="100">
        <f>IF(K20=L20,1,IF(K20&gt;L20,3,IF(K20&lt;L20,0)))</f>
        <v>1</v>
      </c>
      <c r="S20" s="100">
        <f t="shared" si="1"/>
        <v>1</v>
      </c>
      <c r="T20" s="100"/>
      <c r="U20" s="2"/>
      <c r="V20" s="164"/>
      <c r="W20" s="120"/>
      <c r="X20" s="120"/>
      <c r="Y20" s="120"/>
      <c r="Z20" s="120"/>
      <c r="AA20" s="120"/>
      <c r="AB20" s="120"/>
      <c r="AC20" s="116"/>
      <c r="AD20" s="115"/>
      <c r="AE20" s="127"/>
    </row>
    <row r="21" spans="1:31" ht="15.75">
      <c r="A21" s="305" t="s">
        <v>288</v>
      </c>
      <c r="B21" s="184">
        <v>19</v>
      </c>
      <c r="C21" s="137">
        <v>1</v>
      </c>
      <c r="D21" s="143">
        <v>9</v>
      </c>
      <c r="E21" s="137">
        <v>12</v>
      </c>
      <c r="F21" s="153"/>
      <c r="G21" s="154"/>
      <c r="H21" s="143"/>
      <c r="I21" s="137"/>
      <c r="J21" s="132"/>
      <c r="K21" s="130"/>
      <c r="L21" s="132"/>
      <c r="M21" s="190"/>
      <c r="N21" s="100">
        <f>IF(B21=C21,1,IF(B21&gt;C21,3,IF(B21&lt;C21,0)))</f>
        <v>3</v>
      </c>
      <c r="O21" s="100">
        <f>IF(D21=E21,1,IF(D21&gt;E21,3,IF(D21&lt;E21,0)))</f>
        <v>0</v>
      </c>
      <c r="P21" s="100">
        <f>IF(F21=G21,1,IF(F21&gt;G21,3,IF(F21&lt;G21,0)))</f>
        <v>1</v>
      </c>
      <c r="Q21" s="100">
        <f>IF(H21=I21,1,IF(H21&gt;I21,3,IF(H21&lt;I21,0)))</f>
        <v>1</v>
      </c>
      <c r="R21" s="100">
        <f>IF(J21=K21,1,IF(J21&gt;K21,3,IF(J21&lt;K21,0)))</f>
        <v>1</v>
      </c>
      <c r="S21" s="100">
        <f t="shared" si="1"/>
        <v>1</v>
      </c>
      <c r="T21" s="100">
        <f>COUNTBLANK(B21:M21)/2</f>
        <v>4</v>
      </c>
      <c r="U21" s="2"/>
      <c r="V21" s="164" t="str">
        <f>A21</f>
        <v>JÁVORKA NÉNIK</v>
      </c>
      <c r="W21" s="120">
        <f>COUNT(B21:M21)/2</f>
        <v>2</v>
      </c>
      <c r="X21" s="120">
        <f>COUNTIF(N21:S21,3)</f>
        <v>1</v>
      </c>
      <c r="Y21" s="120">
        <f>COUNTIF(N21:S21,1)-T21</f>
        <v>0</v>
      </c>
      <c r="Z21" s="120">
        <f>COUNTIF(N21:S21,0)</f>
        <v>1</v>
      </c>
      <c r="AA21" s="120">
        <f>SUM(D21+B21+H21+J21+L21)</f>
        <v>28</v>
      </c>
      <c r="AB21" s="120">
        <f>SUM(E21+C21+I21+K21+M21)</f>
        <v>13</v>
      </c>
      <c r="AC21" s="116">
        <f>SUM(AA21-AB21)</f>
        <v>15</v>
      </c>
      <c r="AD21" s="115">
        <f>X21*2+Y21+Z21</f>
        <v>3</v>
      </c>
      <c r="AE21" s="127" t="s">
        <v>11</v>
      </c>
    </row>
    <row r="22" spans="1:31" ht="15.75">
      <c r="A22" s="305"/>
      <c r="B22" s="184"/>
      <c r="C22" s="137"/>
      <c r="D22" s="143"/>
      <c r="E22" s="137"/>
      <c r="F22" s="153"/>
      <c r="G22" s="154"/>
      <c r="H22" s="143"/>
      <c r="I22" s="137"/>
      <c r="J22" s="133"/>
      <c r="K22" s="131"/>
      <c r="L22" s="133"/>
      <c r="M22" s="191"/>
      <c r="N22" s="100">
        <f>IF(F22=G22,1,IF(F22&gt;G22,3,IF(F22&lt;G22,0)))</f>
        <v>1</v>
      </c>
      <c r="O22" s="100">
        <f>IF(H22=I22,1,IF(H22&gt;I22,3,IF(H22&lt;I22,0)))</f>
        <v>1</v>
      </c>
      <c r="P22" s="100">
        <f>IF(I22=J22,1,IF(I22&gt;J22,3,IF(I22&lt;J22,0)))</f>
        <v>1</v>
      </c>
      <c r="Q22" s="100">
        <f>IF(J22=K22,1,IF(J22&gt;K22,3,IF(J22&lt;K22,0)))</f>
        <v>1</v>
      </c>
      <c r="R22" s="100">
        <f>IF(K22=L22,1,IF(K22&gt;L22,3,IF(K22&lt;L22,0)))</f>
        <v>1</v>
      </c>
      <c r="S22" s="100">
        <f t="shared" si="1"/>
        <v>1</v>
      </c>
      <c r="T22" s="100"/>
      <c r="U22" s="2"/>
      <c r="V22" s="164"/>
      <c r="W22" s="120"/>
      <c r="X22" s="120"/>
      <c r="Y22" s="120"/>
      <c r="Z22" s="120"/>
      <c r="AA22" s="120"/>
      <c r="AB22" s="120"/>
      <c r="AC22" s="116"/>
      <c r="AD22" s="115"/>
      <c r="AE22" s="127"/>
    </row>
    <row r="23" spans="1:31" ht="15.75" customHeight="1">
      <c r="A23" s="303"/>
      <c r="B23" s="128"/>
      <c r="C23" s="130"/>
      <c r="D23" s="132"/>
      <c r="E23" s="130"/>
      <c r="F23" s="132"/>
      <c r="G23" s="130"/>
      <c r="H23" s="165"/>
      <c r="I23" s="166"/>
      <c r="J23" s="132"/>
      <c r="K23" s="130"/>
      <c r="L23" s="132"/>
      <c r="M23" s="190"/>
      <c r="N23" s="189">
        <f>IF(B23=C23,1,IF(B23&gt;C23,3,IF(B23&lt;C23,0)))</f>
        <v>1</v>
      </c>
      <c r="O23" s="2">
        <f>IF(D23=E23,1,IF(D23&gt;E23,3,IF(D23&lt;E23,0)))</f>
        <v>1</v>
      </c>
      <c r="P23" s="2">
        <f>IF(F23=G23,1,IF(F23&gt;G23,3,IF(F23&lt;G23,0)))</f>
        <v>1</v>
      </c>
      <c r="Q23" s="100">
        <f>IF(H23=I23,1,IF(H23&gt;I23,3,IF(H23&lt;I23,0)))</f>
        <v>1</v>
      </c>
      <c r="R23" s="100">
        <f>IF(J23=K23,1,IF(J23&gt;K23,3,IF(J23&lt;K23,0)))</f>
        <v>1</v>
      </c>
      <c r="S23" s="100">
        <f t="shared" si="1"/>
        <v>1</v>
      </c>
      <c r="T23" s="100">
        <f>COUNTBLANK(B23:M23)/2</f>
        <v>6</v>
      </c>
      <c r="U23" s="2"/>
      <c r="V23" s="172">
        <f>A23</f>
        <v>0</v>
      </c>
      <c r="W23" s="174">
        <f>COUNT(B23:M23)/2</f>
        <v>0</v>
      </c>
      <c r="X23" s="174">
        <f>COUNTIF(N23:S23,3)</f>
        <v>0</v>
      </c>
      <c r="Y23" s="174">
        <f>COUNTIF(N23:S23,1)-T23</f>
        <v>0</v>
      </c>
      <c r="Z23" s="174">
        <f>COUNTIF(N23:S23,0)</f>
        <v>0</v>
      </c>
      <c r="AA23" s="174">
        <f>SUM(D23+F23+B23+J23+L23)</f>
        <v>0</v>
      </c>
      <c r="AB23" s="174">
        <f>SUM(E23+G23+C23+K23+M23)</f>
        <v>0</v>
      </c>
      <c r="AC23" s="180">
        <f>SUM(AA23-AB23)</f>
        <v>0</v>
      </c>
      <c r="AD23" s="187">
        <f>X23*2+Y23+Z23</f>
        <v>0</v>
      </c>
      <c r="AE23" s="117"/>
    </row>
    <row r="24" spans="1:31" ht="15.75" customHeight="1">
      <c r="A24" s="304"/>
      <c r="B24" s="129"/>
      <c r="C24" s="131"/>
      <c r="D24" s="133"/>
      <c r="E24" s="131"/>
      <c r="F24" s="133"/>
      <c r="G24" s="131"/>
      <c r="H24" s="167"/>
      <c r="I24" s="168"/>
      <c r="J24" s="133"/>
      <c r="K24" s="131"/>
      <c r="L24" s="133"/>
      <c r="M24" s="191"/>
      <c r="N24" s="189"/>
      <c r="O24" s="2">
        <f>IF(H24=I24,1,IF(H24&gt;I24,3,IF(H24&lt;I24,0)))</f>
        <v>1</v>
      </c>
      <c r="P24" s="2">
        <f>IF(I24=J24,1,IF(I24&gt;J24,3,IF(I24&lt;J24,0)))</f>
        <v>1</v>
      </c>
      <c r="Q24" s="100"/>
      <c r="R24" s="100"/>
      <c r="S24" s="100"/>
      <c r="T24" s="100"/>
      <c r="U24" s="2"/>
      <c r="V24" s="173"/>
      <c r="W24" s="175"/>
      <c r="X24" s="175"/>
      <c r="Y24" s="175"/>
      <c r="Z24" s="175"/>
      <c r="AA24" s="175"/>
      <c r="AB24" s="175"/>
      <c r="AC24" s="181"/>
      <c r="AD24" s="188"/>
      <c r="AE24" s="117"/>
    </row>
    <row r="25" spans="1:31" ht="15.75" customHeight="1">
      <c r="A25" s="138"/>
      <c r="B25" s="128"/>
      <c r="C25" s="130"/>
      <c r="D25" s="132"/>
      <c r="E25" s="130"/>
      <c r="F25" s="132"/>
      <c r="G25" s="130"/>
      <c r="H25" s="132"/>
      <c r="I25" s="130"/>
      <c r="J25" s="165"/>
      <c r="K25" s="166"/>
      <c r="L25" s="132"/>
      <c r="M25" s="190"/>
      <c r="N25" s="2">
        <f>IF(B25=C25,1,IF(B25&gt;C25,3,IF(B25&lt;C25,0)))</f>
        <v>1</v>
      </c>
      <c r="O25" s="2">
        <f>IF(D25=E25,1,IF(D25&gt;E25,3,IF(D25&lt;E25,0)))</f>
        <v>1</v>
      </c>
      <c r="P25" s="2">
        <f>IF(F25=G25,1,IF(F25&gt;G25,3,IF(F25&lt;G25,0)))</f>
        <v>1</v>
      </c>
      <c r="Q25" s="2">
        <f>IF(H25=I25,1,IF(H25&gt;I25,3,IF(H25&lt;I25,0)))</f>
        <v>1</v>
      </c>
      <c r="R25" s="2">
        <f>IF(J25=K25,1,IF(J25&gt;K25,3,IF(J25&lt;K25,0)))</f>
        <v>1</v>
      </c>
      <c r="S25" s="2">
        <f>IF(L25=M25,1,IF(L25&gt;M25,3,IF(L25&lt;M25,0)))</f>
        <v>1</v>
      </c>
      <c r="T25" s="100">
        <f>COUNTBLANK(B25:M25)/2</f>
        <v>6</v>
      </c>
      <c r="U25" s="2"/>
      <c r="V25" s="177">
        <f>A25</f>
        <v>0</v>
      </c>
      <c r="W25" s="174">
        <f>COUNT(B25:M25)/2</f>
        <v>0</v>
      </c>
      <c r="X25" s="174">
        <f>COUNTIF(N25:S25,3)</f>
        <v>0</v>
      </c>
      <c r="Y25" s="174">
        <f>COUNTIF(N25:S25,1)-T25</f>
        <v>0</v>
      </c>
      <c r="Z25" s="174">
        <f>COUNTIF(N25:S25,0)</f>
        <v>0</v>
      </c>
      <c r="AA25" s="174">
        <f>SUM(D25+F25+H25+B25+L25)</f>
        <v>0</v>
      </c>
      <c r="AB25" s="174">
        <f>SUM(E25+G25+I25+C25+M25)</f>
        <v>0</v>
      </c>
      <c r="AC25" s="180">
        <f>SUM(AA25-AB25)</f>
        <v>0</v>
      </c>
      <c r="AD25" s="187">
        <f>X25*2+Y25+Z25</f>
        <v>0</v>
      </c>
      <c r="AE25" s="127"/>
    </row>
    <row r="26" spans="1:31" ht="15.75" customHeight="1">
      <c r="A26" s="139"/>
      <c r="B26" s="129"/>
      <c r="C26" s="131"/>
      <c r="D26" s="133"/>
      <c r="E26" s="131"/>
      <c r="F26" s="133"/>
      <c r="G26" s="131"/>
      <c r="H26" s="133"/>
      <c r="I26" s="131"/>
      <c r="J26" s="167"/>
      <c r="K26" s="168"/>
      <c r="L26" s="133"/>
      <c r="M26" s="191"/>
      <c r="N26" s="2">
        <f>IF(F26=G26,1,IF(F26&gt;G26,3,IF(F26&lt;G26,0)))</f>
        <v>1</v>
      </c>
      <c r="O26" s="2">
        <f>IF(H26=I26,1,IF(H26&gt;I26,3,IF(H26&lt;I26,0)))</f>
        <v>1</v>
      </c>
      <c r="P26" s="2">
        <f>IF(I26=J26,1,IF(I26&gt;J26,3,IF(I26&lt;J26,0)))</f>
        <v>1</v>
      </c>
      <c r="Q26" s="2">
        <f>IF(J26=K26,1,IF(J26&gt;K26,3,IF(J26&lt;K26,0)))</f>
        <v>1</v>
      </c>
      <c r="R26" s="2">
        <f>IF(K26=L26,1,IF(K26&gt;L26,3,IF(K26&lt;L26,0)))</f>
        <v>1</v>
      </c>
      <c r="S26" s="2">
        <f>IF(L26=M26,1,IF(L26&gt;M26,3,IF(L26&lt;M26,0)))</f>
        <v>1</v>
      </c>
      <c r="T26" s="100"/>
      <c r="U26" s="2"/>
      <c r="V26" s="178"/>
      <c r="W26" s="175"/>
      <c r="X26" s="175"/>
      <c r="Y26" s="175"/>
      <c r="Z26" s="175"/>
      <c r="AA26" s="175"/>
      <c r="AB26" s="175"/>
      <c r="AC26" s="181"/>
      <c r="AD26" s="188"/>
      <c r="AE26" s="127"/>
    </row>
    <row r="27" spans="1:31" ht="15" customHeight="1">
      <c r="A27" s="138"/>
      <c r="B27" s="128"/>
      <c r="C27" s="130"/>
      <c r="D27" s="132"/>
      <c r="E27" s="130"/>
      <c r="F27" s="132"/>
      <c r="G27" s="130"/>
      <c r="H27" s="132"/>
      <c r="I27" s="130"/>
      <c r="J27" s="132"/>
      <c r="K27" s="130"/>
      <c r="L27" s="165"/>
      <c r="M27" s="283"/>
      <c r="N27" s="189">
        <f>IF(B27=C27,1,IF(B27&gt;C27,3,IF(B27&lt;C27,0)))</f>
        <v>1</v>
      </c>
      <c r="O27" s="2">
        <f>IF(D27=E27,1,IF(D27&gt;E27,3,IF(D27&lt;E27,0)))</f>
        <v>1</v>
      </c>
      <c r="P27" s="2">
        <f>IF(F27=G27,1,IF(F27&gt;G27,3,IF(F27&lt;G27,0)))</f>
        <v>1</v>
      </c>
      <c r="Q27" s="100">
        <f>IF(H27=I27,1,IF(H27&gt;I27,3,IF(H27&lt;I27,0)))</f>
        <v>1</v>
      </c>
      <c r="R27" s="100">
        <f>IF(J27=K27,1,IF(J27&gt;K27,3,IF(J27&lt;K27,0)))</f>
        <v>1</v>
      </c>
      <c r="S27" s="100">
        <f>IF(L27=M27,1,IF(L27&gt;M27,3,IF(L27&lt;M27,0)))</f>
        <v>1</v>
      </c>
      <c r="T27" s="100">
        <f>COUNTBLANK(B27:M27)/2</f>
        <v>6</v>
      </c>
      <c r="V27" s="177">
        <f>A27</f>
        <v>0</v>
      </c>
      <c r="W27" s="174">
        <f>COUNT(B27:M27)/2</f>
        <v>0</v>
      </c>
      <c r="X27" s="174">
        <f>COUNTIF(N27:S27,3)</f>
        <v>0</v>
      </c>
      <c r="Y27" s="174">
        <f>COUNTIF(N27:S27,1)-T27</f>
        <v>0</v>
      </c>
      <c r="Z27" s="174">
        <f>COUNTIF(N27:S27,0)</f>
        <v>0</v>
      </c>
      <c r="AA27" s="174">
        <f>SUM(D27+F27+H27+J27+B27)</f>
        <v>0</v>
      </c>
      <c r="AB27" s="174">
        <f>SUM(E27+G27+I27+K27+C27)</f>
        <v>0</v>
      </c>
      <c r="AC27" s="180">
        <f>SUM(AA27-AB27)</f>
        <v>0</v>
      </c>
      <c r="AD27" s="187">
        <f>X27*2+Y27+Z27</f>
        <v>0</v>
      </c>
      <c r="AE27" s="117"/>
    </row>
    <row r="28" spans="1:31" ht="15" customHeight="1">
      <c r="A28" s="139"/>
      <c r="B28" s="129"/>
      <c r="C28" s="131"/>
      <c r="D28" s="133"/>
      <c r="E28" s="131"/>
      <c r="F28" s="133"/>
      <c r="G28" s="131"/>
      <c r="H28" s="133"/>
      <c r="I28" s="131"/>
      <c r="J28" s="133"/>
      <c r="K28" s="131"/>
      <c r="L28" s="167"/>
      <c r="M28" s="284"/>
      <c r="N28" s="189"/>
      <c r="O28" s="2">
        <f>IF(H28=I28,1,IF(H28&gt;I28,3,IF(H28&lt;I28,0)))</f>
        <v>1</v>
      </c>
      <c r="P28" s="2">
        <f>IF(I28=J28,1,IF(I28&gt;J28,3,IF(I28&lt;J28,0)))</f>
        <v>1</v>
      </c>
      <c r="Q28" s="100"/>
      <c r="R28" s="100"/>
      <c r="S28" s="100"/>
      <c r="T28" s="100"/>
      <c r="V28" s="178"/>
      <c r="W28" s="175"/>
      <c r="X28" s="175"/>
      <c r="Y28" s="175"/>
      <c r="Z28" s="175"/>
      <c r="AA28" s="175"/>
      <c r="AB28" s="175"/>
      <c r="AC28" s="181"/>
      <c r="AD28" s="188"/>
      <c r="AE28" s="117"/>
    </row>
    <row r="31" spans="1:30" ht="25.5" customHeight="1" hidden="1" thickBot="1" thickTop="1">
      <c r="A31" s="24" t="s">
        <v>21</v>
      </c>
      <c r="B31" s="204" t="str">
        <f>A32</f>
        <v>SZÉKESFEHÉRVÁR, TÓPARTI GIMNÁZIUM</v>
      </c>
      <c r="C31" s="205"/>
      <c r="D31" s="206" t="str">
        <f>A34</f>
        <v>LUCKY ONE</v>
      </c>
      <c r="E31" s="206"/>
      <c r="F31" s="206" t="str">
        <f>A36</f>
        <v>PADÁNYI</v>
      </c>
      <c r="G31" s="206"/>
      <c r="H31" s="207">
        <f>A38</f>
        <v>0</v>
      </c>
      <c r="I31" s="207"/>
      <c r="J31" s="192">
        <f>A40</f>
        <v>0</v>
      </c>
      <c r="K31" s="193"/>
      <c r="L31" s="192">
        <f>A42</f>
        <v>0</v>
      </c>
      <c r="M31" s="193"/>
      <c r="V31" s="6" t="s">
        <v>21</v>
      </c>
      <c r="W31" s="4" t="s">
        <v>1</v>
      </c>
      <c r="X31" s="4" t="s">
        <v>2</v>
      </c>
      <c r="Y31" s="4" t="s">
        <v>0</v>
      </c>
      <c r="Z31" s="4" t="s">
        <v>3</v>
      </c>
      <c r="AA31" s="4" t="s">
        <v>4</v>
      </c>
      <c r="AB31" s="4" t="s">
        <v>5</v>
      </c>
      <c r="AC31" s="4" t="s">
        <v>6</v>
      </c>
      <c r="AD31" s="5" t="s">
        <v>7</v>
      </c>
    </row>
    <row r="32" spans="1:31" ht="15.75" customHeight="1" hidden="1" thickTop="1">
      <c r="A32" s="301" t="s">
        <v>54</v>
      </c>
      <c r="B32" s="160"/>
      <c r="C32" s="161"/>
      <c r="D32" s="200">
        <v>14</v>
      </c>
      <c r="E32" s="202">
        <v>0</v>
      </c>
      <c r="F32" s="200">
        <v>10</v>
      </c>
      <c r="G32" s="202">
        <v>3</v>
      </c>
      <c r="H32" s="200"/>
      <c r="I32" s="202"/>
      <c r="J32" s="194"/>
      <c r="K32" s="196"/>
      <c r="L32" s="194"/>
      <c r="M32" s="196"/>
      <c r="N32" s="100">
        <f>IF(B32=C32,1,IF(B32&gt;C32,3,IF(B32&lt;C32,0)))</f>
        <v>1</v>
      </c>
      <c r="O32" s="100">
        <f>IF(D32=E32,1,IF(D32&gt;E32,3,IF(D32&lt;E32,0)))</f>
        <v>3</v>
      </c>
      <c r="P32" s="100">
        <f>IF(F32=G32,1,IF(F32&gt;G32,3,IF(F32&lt;G32,0)))</f>
        <v>3</v>
      </c>
      <c r="Q32" s="100">
        <f>IF(H32=I32,1,IF(H32&gt;I32,3,IF(H32&lt;I32,0)))</f>
        <v>1</v>
      </c>
      <c r="R32" s="100">
        <f>IF(J32=K32,1,IF(J32&gt;K32,3,IF(J32&lt;K32,0)))</f>
        <v>1</v>
      </c>
      <c r="S32" s="100">
        <f aca="true" t="shared" si="2" ref="S32:S43">IF(L32=M32,1,IF(L32&gt;M32,3,IF(L32&lt;M32,0)))</f>
        <v>1</v>
      </c>
      <c r="T32" s="100">
        <f>COUNTBLANK(B32:M32)/2</f>
        <v>4</v>
      </c>
      <c r="V32" s="164" t="str">
        <f>A32</f>
        <v>SZÉKESFEHÉRVÁR, TÓPARTI GIMNÁZIUM</v>
      </c>
      <c r="W32" s="120">
        <f>COUNT(B32:M32)/2</f>
        <v>2</v>
      </c>
      <c r="X32" s="120">
        <f>COUNTIF(N32:S32,3)</f>
        <v>2</v>
      </c>
      <c r="Y32" s="120">
        <f>COUNTIF(N32:S32,1)-T32</f>
        <v>0</v>
      </c>
      <c r="Z32" s="120">
        <f>COUNTIF(N32:S32,0)</f>
        <v>0</v>
      </c>
      <c r="AA32" s="120">
        <f>SUM(D32+F32+H32+J32+L32)</f>
        <v>24</v>
      </c>
      <c r="AB32" s="120">
        <f>SUM(E32+G32+I32+K32+M32)</f>
        <v>3</v>
      </c>
      <c r="AC32" s="116">
        <f>SUM(AA32-AB32)</f>
        <v>21</v>
      </c>
      <c r="AD32" s="115">
        <f>X32*2+Y32+Z32</f>
        <v>4</v>
      </c>
      <c r="AE32" s="317"/>
    </row>
    <row r="33" spans="1:31" ht="15" customHeight="1" hidden="1">
      <c r="A33" s="302"/>
      <c r="B33" s="162"/>
      <c r="C33" s="154"/>
      <c r="D33" s="201"/>
      <c r="E33" s="203"/>
      <c r="F33" s="201"/>
      <c r="G33" s="203"/>
      <c r="H33" s="201"/>
      <c r="I33" s="203"/>
      <c r="J33" s="195"/>
      <c r="K33" s="197"/>
      <c r="L33" s="195"/>
      <c r="M33" s="197"/>
      <c r="N33" s="100">
        <f>IF(F33=G33,1,IF(F33&gt;G33,3,IF(F33&lt;G33,0)))</f>
        <v>1</v>
      </c>
      <c r="O33" s="100">
        <f>IF(H33=I33,1,IF(H33&gt;I33,3,IF(H33&lt;I33,0)))</f>
        <v>1</v>
      </c>
      <c r="P33" s="100">
        <f>IF(I33=J33,1,IF(I33&gt;J33,3,IF(I33&lt;J33,0)))</f>
        <v>1</v>
      </c>
      <c r="Q33" s="100">
        <f>IF(J33=K33,1,IF(J33&gt;K33,3,IF(J33&lt;K33,0)))</f>
        <v>1</v>
      </c>
      <c r="R33" s="100">
        <f>IF(K33=L33,1,IF(K33&gt;L33,3,IF(K33&lt;L33,0)))</f>
        <v>1</v>
      </c>
      <c r="S33" s="100">
        <f t="shared" si="2"/>
        <v>1</v>
      </c>
      <c r="T33" s="100"/>
      <c r="V33" s="164"/>
      <c r="W33" s="120"/>
      <c r="X33" s="120"/>
      <c r="Y33" s="120"/>
      <c r="Z33" s="120"/>
      <c r="AA33" s="120"/>
      <c r="AB33" s="120"/>
      <c r="AC33" s="116"/>
      <c r="AD33" s="115"/>
      <c r="AE33" s="317"/>
    </row>
    <row r="34" spans="1:31" ht="15" customHeight="1" hidden="1">
      <c r="A34" s="299" t="s">
        <v>55</v>
      </c>
      <c r="B34" s="209">
        <v>0</v>
      </c>
      <c r="C34" s="203">
        <v>14</v>
      </c>
      <c r="D34" s="153"/>
      <c r="E34" s="154"/>
      <c r="F34" s="201">
        <v>7</v>
      </c>
      <c r="G34" s="203">
        <v>9</v>
      </c>
      <c r="H34" s="201"/>
      <c r="I34" s="203"/>
      <c r="J34" s="276"/>
      <c r="K34" s="211"/>
      <c r="L34" s="276"/>
      <c r="M34" s="211"/>
      <c r="N34" s="100">
        <f>IF(B34=C34,1,IF(B34&gt;C34,3,IF(B34&lt;C34,0)))</f>
        <v>0</v>
      </c>
      <c r="O34" s="100">
        <f>IF(D34=E34,1,IF(D34&gt;E34,3,IF(D34&lt;E34,0)))</f>
        <v>1</v>
      </c>
      <c r="P34" s="100">
        <f>IF(F34=G34,1,IF(F34&gt;G34,3,IF(F34&lt;G34,0)))</f>
        <v>0</v>
      </c>
      <c r="Q34" s="100">
        <f>IF(H34=I34,1,IF(H34&gt;I34,3,IF(H34&lt;I34,0)))</f>
        <v>1</v>
      </c>
      <c r="R34" s="100">
        <f>IF(J34=K34,1,IF(J34&gt;K34,3,IF(J34&lt;K34,0)))</f>
        <v>1</v>
      </c>
      <c r="S34" s="100">
        <f t="shared" si="2"/>
        <v>1</v>
      </c>
      <c r="T34" s="100">
        <f>COUNTBLANK(B34:M34)/2</f>
        <v>4</v>
      </c>
      <c r="V34" s="164" t="str">
        <f>A34</f>
        <v>LUCKY ONE</v>
      </c>
      <c r="W34" s="120">
        <f>COUNT(B34:M34)/2</f>
        <v>2</v>
      </c>
      <c r="X34" s="120">
        <f>COUNTIF(N34:S34,3)</f>
        <v>0</v>
      </c>
      <c r="Y34" s="120">
        <f>COUNTIF(N34:S34,1)-T34</f>
        <v>0</v>
      </c>
      <c r="Z34" s="120">
        <f>COUNTIF(N34:S34,0)</f>
        <v>2</v>
      </c>
      <c r="AA34" s="120">
        <f>SUM(B34+F34+H34+J34+L34)</f>
        <v>7</v>
      </c>
      <c r="AB34" s="120">
        <f>SUM(C34+G34+I34+K34+M34)</f>
        <v>23</v>
      </c>
      <c r="AC34" s="116">
        <f>SUM(AA34-AB34)</f>
        <v>-16</v>
      </c>
      <c r="AD34" s="115">
        <f>X34*2+Y34+Z34</f>
        <v>2</v>
      </c>
      <c r="AE34" s="317"/>
    </row>
    <row r="35" spans="1:31" ht="15" customHeight="1" hidden="1">
      <c r="A35" s="299"/>
      <c r="B35" s="209"/>
      <c r="C35" s="203"/>
      <c r="D35" s="153"/>
      <c r="E35" s="154"/>
      <c r="F35" s="201"/>
      <c r="G35" s="203"/>
      <c r="H35" s="201"/>
      <c r="I35" s="203"/>
      <c r="J35" s="195"/>
      <c r="K35" s="197"/>
      <c r="L35" s="195"/>
      <c r="M35" s="197"/>
      <c r="N35" s="100">
        <f>IF(F35=G35,1,IF(F35&gt;G35,3,IF(F35&lt;G35,0)))</f>
        <v>1</v>
      </c>
      <c r="O35" s="100">
        <f>IF(H35=I35,1,IF(H35&gt;I35,3,IF(H35&lt;I35,0)))</f>
        <v>1</v>
      </c>
      <c r="P35" s="100">
        <f>IF(I35=J35,1,IF(I35&gt;J35,3,IF(I35&lt;J35,0)))</f>
        <v>1</v>
      </c>
      <c r="Q35" s="100">
        <f>IF(J35=K35,1,IF(J35&gt;K35,3,IF(J35&lt;K35,0)))</f>
        <v>1</v>
      </c>
      <c r="R35" s="100">
        <f>IF(K35=L35,1,IF(K35&gt;L35,3,IF(K35&lt;L35,0)))</f>
        <v>1</v>
      </c>
      <c r="S35" s="100">
        <f t="shared" si="2"/>
        <v>1</v>
      </c>
      <c r="T35" s="100"/>
      <c r="V35" s="164"/>
      <c r="W35" s="120"/>
      <c r="X35" s="120"/>
      <c r="Y35" s="120"/>
      <c r="Z35" s="120"/>
      <c r="AA35" s="120"/>
      <c r="AB35" s="120"/>
      <c r="AC35" s="116"/>
      <c r="AD35" s="115"/>
      <c r="AE35" s="317"/>
    </row>
    <row r="36" spans="1:31" ht="15" customHeight="1" hidden="1">
      <c r="A36" s="299" t="s">
        <v>34</v>
      </c>
      <c r="B36" s="209">
        <v>3</v>
      </c>
      <c r="C36" s="203">
        <v>10</v>
      </c>
      <c r="D36" s="201">
        <v>9</v>
      </c>
      <c r="E36" s="203">
        <v>7</v>
      </c>
      <c r="F36" s="153"/>
      <c r="G36" s="154"/>
      <c r="H36" s="201"/>
      <c r="I36" s="203"/>
      <c r="J36" s="276"/>
      <c r="K36" s="211"/>
      <c r="L36" s="276"/>
      <c r="M36" s="211"/>
      <c r="N36" s="100">
        <f>IF(B36=C36,1,IF(B36&gt;C36,3,IF(B36&lt;C36,0)))</f>
        <v>0</v>
      </c>
      <c r="O36" s="100">
        <f>IF(D36=E36,1,IF(D36&gt;E36,3,IF(D36&lt;E36,0)))</f>
        <v>3</v>
      </c>
      <c r="P36" s="100">
        <f>IF(F36=G36,1,IF(F36&gt;G36,3,IF(F36&lt;G36,0)))</f>
        <v>1</v>
      </c>
      <c r="Q36" s="100">
        <f>IF(H36=I36,1,IF(H36&gt;I36,3,IF(H36&lt;I36,0)))</f>
        <v>1</v>
      </c>
      <c r="R36" s="100">
        <f>IF(J36=K36,1,IF(J36&gt;K36,3,IF(J36&lt;K36,0)))</f>
        <v>1</v>
      </c>
      <c r="S36" s="100">
        <f t="shared" si="2"/>
        <v>1</v>
      </c>
      <c r="T36" s="100">
        <f>COUNTBLANK(B36:M36)/2</f>
        <v>4</v>
      </c>
      <c r="V36" s="164" t="str">
        <f>A36</f>
        <v>PADÁNYI</v>
      </c>
      <c r="W36" s="120">
        <f>COUNT(B36:M36)/2</f>
        <v>2</v>
      </c>
      <c r="X36" s="120">
        <f>COUNTIF(N36:S36,3)</f>
        <v>1</v>
      </c>
      <c r="Y36" s="120">
        <f>COUNTIF(N36:S36,1)-T36</f>
        <v>0</v>
      </c>
      <c r="Z36" s="120">
        <f>COUNTIF(N36:S36,0)</f>
        <v>1</v>
      </c>
      <c r="AA36" s="120">
        <f>SUM(D36+B36+H36+J36+L36)</f>
        <v>12</v>
      </c>
      <c r="AB36" s="120">
        <f>SUM(E36+C36+I36+K36+M36)</f>
        <v>17</v>
      </c>
      <c r="AC36" s="116">
        <f>SUM(AA36-AB36)</f>
        <v>-5</v>
      </c>
      <c r="AD36" s="115">
        <f>X36*2+Y36+Z36</f>
        <v>3</v>
      </c>
      <c r="AE36" s="316"/>
    </row>
    <row r="37" spans="1:31" ht="15" customHeight="1" hidden="1">
      <c r="A37" s="299"/>
      <c r="B37" s="209"/>
      <c r="C37" s="203"/>
      <c r="D37" s="201"/>
      <c r="E37" s="203"/>
      <c r="F37" s="153"/>
      <c r="G37" s="154"/>
      <c r="H37" s="201"/>
      <c r="I37" s="203"/>
      <c r="J37" s="195"/>
      <c r="K37" s="197"/>
      <c r="L37" s="195"/>
      <c r="M37" s="197"/>
      <c r="N37" s="100">
        <f>IF(F37=G37,1,IF(F37&gt;G37,3,IF(F37&lt;G37,0)))</f>
        <v>1</v>
      </c>
      <c r="O37" s="100">
        <f>IF(H37=I37,1,IF(H37&gt;I37,3,IF(H37&lt;I37,0)))</f>
        <v>1</v>
      </c>
      <c r="P37" s="100">
        <f>IF(I37=J37,1,IF(I37&gt;J37,3,IF(I37&lt;J37,0)))</f>
        <v>1</v>
      </c>
      <c r="Q37" s="100">
        <f>IF(J37=K37,1,IF(J37&gt;K37,3,IF(J37&lt;K37,0)))</f>
        <v>1</v>
      </c>
      <c r="R37" s="100">
        <f>IF(K37=L37,1,IF(K37&gt;L37,3,IF(K37&lt;L37,0)))</f>
        <v>1</v>
      </c>
      <c r="S37" s="100">
        <f t="shared" si="2"/>
        <v>1</v>
      </c>
      <c r="T37" s="100"/>
      <c r="V37" s="164"/>
      <c r="W37" s="120"/>
      <c r="X37" s="120"/>
      <c r="Y37" s="120"/>
      <c r="Z37" s="120"/>
      <c r="AA37" s="120"/>
      <c r="AB37" s="120"/>
      <c r="AC37" s="116"/>
      <c r="AD37" s="115"/>
      <c r="AE37" s="316"/>
    </row>
    <row r="38" spans="1:31" ht="15" customHeight="1" hidden="1">
      <c r="A38" s="300"/>
      <c r="B38" s="209"/>
      <c r="C38" s="203"/>
      <c r="D38" s="201"/>
      <c r="E38" s="203"/>
      <c r="F38" s="201"/>
      <c r="G38" s="203"/>
      <c r="H38" s="153"/>
      <c r="I38" s="154"/>
      <c r="J38" s="276"/>
      <c r="K38" s="211"/>
      <c r="L38" s="276"/>
      <c r="M38" s="211"/>
      <c r="N38" s="100">
        <f>IF(B38=C38,1,IF(B38&gt;C38,3,IF(B38&lt;C38,0)))</f>
        <v>1</v>
      </c>
      <c r="O38" s="100">
        <f>IF(D38=E38,1,IF(D38&gt;E38,3,IF(D38&lt;E38,0)))</f>
        <v>1</v>
      </c>
      <c r="P38" s="100">
        <f>IF(F38=G38,1,IF(F38&gt;G38,3,IF(F38&lt;G38,0)))</f>
        <v>1</v>
      </c>
      <c r="Q38" s="100">
        <f>IF(H38=I38,1,IF(H38&gt;I38,3,IF(H38&lt;I38,0)))</f>
        <v>1</v>
      </c>
      <c r="R38" s="100">
        <f>IF(J38=K38,1,IF(J38&gt;K38,3,IF(J38&lt;K38,0)))</f>
        <v>1</v>
      </c>
      <c r="S38" s="100">
        <f t="shared" si="2"/>
        <v>1</v>
      </c>
      <c r="T38" s="100">
        <f>COUNTBLANK(B38:M38)/2</f>
        <v>6</v>
      </c>
      <c r="V38" s="212">
        <f>A38</f>
        <v>0</v>
      </c>
      <c r="W38" s="120">
        <f>COUNT(B38:M38)/2</f>
        <v>0</v>
      </c>
      <c r="X38" s="120">
        <f>COUNTIF(N38:S38,3)</f>
        <v>0</v>
      </c>
      <c r="Y38" s="120">
        <f>COUNTIF(N38:S38,1)-T38</f>
        <v>0</v>
      </c>
      <c r="Z38" s="120">
        <f>COUNTIF(N38:S38,0)</f>
        <v>0</v>
      </c>
      <c r="AA38" s="120">
        <f>SUM(D38+F38+B38+J38+L38)</f>
        <v>0</v>
      </c>
      <c r="AB38" s="120">
        <f>SUM(E38+G38+C38+K38+M38)</f>
        <v>0</v>
      </c>
      <c r="AC38" s="116">
        <f>SUM(AA38-AB38)</f>
        <v>0</v>
      </c>
      <c r="AD38" s="115">
        <f>X38*2+Y38+Z38</f>
        <v>0</v>
      </c>
      <c r="AE38" s="316"/>
    </row>
    <row r="39" spans="1:31" ht="15" customHeight="1" hidden="1">
      <c r="A39" s="300"/>
      <c r="B39" s="209"/>
      <c r="C39" s="203"/>
      <c r="D39" s="201"/>
      <c r="E39" s="203"/>
      <c r="F39" s="201"/>
      <c r="G39" s="203"/>
      <c r="H39" s="153"/>
      <c r="I39" s="154"/>
      <c r="J39" s="195"/>
      <c r="K39" s="197"/>
      <c r="L39" s="195"/>
      <c r="M39" s="197"/>
      <c r="N39" s="100">
        <f>IF(F39=G39,1,IF(F39&gt;G39,3,IF(F39&lt;G39,0)))</f>
        <v>1</v>
      </c>
      <c r="O39" s="100">
        <f>IF(H39=I39,1,IF(H39&gt;I39,3,IF(H39&lt;I39,0)))</f>
        <v>1</v>
      </c>
      <c r="P39" s="100">
        <f>IF(I39=J39,1,IF(I39&gt;J39,3,IF(I39&lt;J39,0)))</f>
        <v>1</v>
      </c>
      <c r="Q39" s="100">
        <f>IF(J39=K39,1,IF(J39&gt;K39,3,IF(J39&lt;K39,0)))</f>
        <v>1</v>
      </c>
      <c r="R39" s="100">
        <f>IF(K39=L39,1,IF(K39&gt;L39,3,IF(K39&lt;L39,0)))</f>
        <v>1</v>
      </c>
      <c r="S39" s="100">
        <f t="shared" si="2"/>
        <v>1</v>
      </c>
      <c r="T39" s="100"/>
      <c r="V39" s="212"/>
      <c r="W39" s="120"/>
      <c r="X39" s="120"/>
      <c r="Y39" s="120"/>
      <c r="Z39" s="120"/>
      <c r="AA39" s="120"/>
      <c r="AB39" s="120"/>
      <c r="AC39" s="116"/>
      <c r="AD39" s="115"/>
      <c r="AE39" s="316"/>
    </row>
    <row r="40" spans="1:31" ht="15" customHeight="1" hidden="1">
      <c r="A40" s="299"/>
      <c r="B40" s="209"/>
      <c r="C40" s="203"/>
      <c r="D40" s="201"/>
      <c r="E40" s="203"/>
      <c r="F40" s="201"/>
      <c r="G40" s="203"/>
      <c r="H40" s="201"/>
      <c r="I40" s="203"/>
      <c r="J40" s="165"/>
      <c r="K40" s="166"/>
      <c r="L40" s="276"/>
      <c r="M40" s="211"/>
      <c r="N40" s="100">
        <f>IF(B40=C40,1,IF(B40&gt;C40,3,IF(B40&lt;C40,0)))</f>
        <v>1</v>
      </c>
      <c r="O40" s="100">
        <f>IF(D40=E40,1,IF(D40&gt;E40,3,IF(D40&lt;E40,0)))</f>
        <v>1</v>
      </c>
      <c r="P40" s="100">
        <f>IF(F40=G40,1,IF(F40&gt;G40,3,IF(F40&lt;G40,0)))</f>
        <v>1</v>
      </c>
      <c r="Q40" s="100">
        <f>IF(H40=I40,1,IF(H40&gt;I40,3,IF(H40&lt;I40,0)))</f>
        <v>1</v>
      </c>
      <c r="R40" s="100">
        <f>IF(J40=K40,1,IF(J40&gt;K40,3,IF(J40&lt;K40,0)))</f>
        <v>1</v>
      </c>
      <c r="S40" s="100">
        <f t="shared" si="2"/>
        <v>1</v>
      </c>
      <c r="T40" s="100">
        <f>COUNTBLANK(B40:M40)/2</f>
        <v>6</v>
      </c>
      <c r="V40" s="164">
        <f>A40</f>
        <v>0</v>
      </c>
      <c r="W40" s="120">
        <f>COUNT(B40:M40)/2</f>
        <v>0</v>
      </c>
      <c r="X40" s="120">
        <f>COUNTIF(N40:S40,3)</f>
        <v>0</v>
      </c>
      <c r="Y40" s="120">
        <f>COUNTIF(N40:S40,1)-T40</f>
        <v>0</v>
      </c>
      <c r="Z40" s="120">
        <f>COUNTIF(N40:S40,0)</f>
        <v>0</v>
      </c>
      <c r="AA40" s="120">
        <f>SUM(D40+F40+H40+B40+L40)</f>
        <v>0</v>
      </c>
      <c r="AB40" s="120">
        <f>SUM(E40+G40+I40+C40+M40)</f>
        <v>0</v>
      </c>
      <c r="AC40" s="116">
        <f>SUM(AA40-AB40)</f>
        <v>0</v>
      </c>
      <c r="AD40" s="115">
        <f>X40*2+Y40+Z40</f>
        <v>0</v>
      </c>
      <c r="AE40" s="316"/>
    </row>
    <row r="41" spans="1:31" ht="15" customHeight="1" hidden="1">
      <c r="A41" s="299"/>
      <c r="B41" s="209"/>
      <c r="C41" s="203"/>
      <c r="D41" s="201"/>
      <c r="E41" s="203"/>
      <c r="F41" s="201"/>
      <c r="G41" s="203"/>
      <c r="H41" s="201"/>
      <c r="I41" s="203"/>
      <c r="J41" s="167"/>
      <c r="K41" s="168"/>
      <c r="L41" s="195"/>
      <c r="M41" s="197"/>
      <c r="N41" s="100">
        <f>IF(F41=G41,1,IF(F41&gt;G41,3,IF(F41&lt;G41,0)))</f>
        <v>1</v>
      </c>
      <c r="O41" s="100">
        <f>IF(H41=I41,1,IF(H41&gt;I41,3,IF(H41&lt;I41,0)))</f>
        <v>1</v>
      </c>
      <c r="P41" s="100">
        <f>IF(I41=J41,1,IF(I41&gt;J41,3,IF(I41&lt;J41,0)))</f>
        <v>1</v>
      </c>
      <c r="Q41" s="100">
        <f>IF(J41=K41,1,IF(J41&gt;K41,3,IF(J41&lt;K41,0)))</f>
        <v>1</v>
      </c>
      <c r="R41" s="100">
        <f>IF(K41=L41,1,IF(K41&gt;L41,3,IF(K41&lt;L41,0)))</f>
        <v>1</v>
      </c>
      <c r="S41" s="100">
        <f t="shared" si="2"/>
        <v>1</v>
      </c>
      <c r="T41" s="100"/>
      <c r="V41" s="164"/>
      <c r="W41" s="120"/>
      <c r="X41" s="120"/>
      <c r="Y41" s="120"/>
      <c r="Z41" s="120"/>
      <c r="AA41" s="120"/>
      <c r="AB41" s="120"/>
      <c r="AC41" s="116"/>
      <c r="AD41" s="115"/>
      <c r="AE41" s="316"/>
    </row>
    <row r="42" spans="1:31" ht="15" customHeight="1" hidden="1">
      <c r="A42" s="210"/>
      <c r="B42" s="209"/>
      <c r="C42" s="203"/>
      <c r="D42" s="201"/>
      <c r="E42" s="203"/>
      <c r="F42" s="201"/>
      <c r="G42" s="203"/>
      <c r="H42" s="201"/>
      <c r="I42" s="203"/>
      <c r="J42" s="276"/>
      <c r="K42" s="211"/>
      <c r="L42" s="165"/>
      <c r="M42" s="166"/>
      <c r="N42" s="100">
        <f>IF(B42=C42,1,IF(B42&gt;C42,3,IF(B42&lt;C42,0)))</f>
        <v>1</v>
      </c>
      <c r="O42" s="100">
        <f>IF(D42=E42,1,IF(D42&gt;E42,3,IF(D42&lt;E42,0)))</f>
        <v>1</v>
      </c>
      <c r="P42" s="100">
        <f>IF(F42=G42,1,IF(F42&gt;G42,3,IF(F42&lt;G42,0)))</f>
        <v>1</v>
      </c>
      <c r="Q42" s="100">
        <f>IF(H42=I42,1,IF(H42&gt;I42,3,IF(H42&lt;I42,0)))</f>
        <v>1</v>
      </c>
      <c r="R42" s="100">
        <f>IF(J42=K42,1,IF(J42&gt;K42,3,IF(J42&lt;K42,0)))</f>
        <v>1</v>
      </c>
      <c r="S42" s="100">
        <f t="shared" si="2"/>
        <v>1</v>
      </c>
      <c r="T42" s="100">
        <f>COUNTBLANK(B42:M42)/2</f>
        <v>6</v>
      </c>
      <c r="V42" s="164">
        <f>A42</f>
        <v>0</v>
      </c>
      <c r="W42" s="120">
        <f>COUNT(B42:M42)/2</f>
        <v>0</v>
      </c>
      <c r="X42" s="120">
        <f>COUNTIF(N42:S42,3)</f>
        <v>0</v>
      </c>
      <c r="Y42" s="120">
        <f>COUNTIF(N42:S42,1)-T42</f>
        <v>0</v>
      </c>
      <c r="Z42" s="120">
        <f>COUNTIF(N42:S42,0)</f>
        <v>0</v>
      </c>
      <c r="AA42" s="120">
        <f>SUM(D42+F42+H42+J42+B42)</f>
        <v>0</v>
      </c>
      <c r="AB42" s="120">
        <f>SUM(E42+G42+I42+K42+C42)</f>
        <v>0</v>
      </c>
      <c r="AC42" s="116">
        <f>SUM(AA42-AB42)</f>
        <v>0</v>
      </c>
      <c r="AD42" s="115">
        <f>X42*2+Y42+Z42</f>
        <v>0</v>
      </c>
      <c r="AE42" s="316"/>
    </row>
    <row r="43" spans="1:31" ht="15" customHeight="1" hidden="1">
      <c r="A43" s="210"/>
      <c r="B43" s="209"/>
      <c r="C43" s="203"/>
      <c r="D43" s="201"/>
      <c r="E43" s="203"/>
      <c r="F43" s="201"/>
      <c r="G43" s="203"/>
      <c r="H43" s="201"/>
      <c r="I43" s="203"/>
      <c r="J43" s="195"/>
      <c r="K43" s="197"/>
      <c r="L43" s="167"/>
      <c r="M43" s="168"/>
      <c r="N43" s="100">
        <f>IF(F43=G43,1,IF(F43&gt;G43,3,IF(F43&lt;G43,0)))</f>
        <v>1</v>
      </c>
      <c r="O43" s="100">
        <f>IF(H43=I43,1,IF(H43&gt;I43,3,IF(H43&lt;I43,0)))</f>
        <v>1</v>
      </c>
      <c r="P43" s="100">
        <f>IF(I43=J43,1,IF(I43&gt;J43,3,IF(I43&lt;J43,0)))</f>
        <v>1</v>
      </c>
      <c r="Q43" s="100">
        <f>IF(J43=K43,1,IF(J43&gt;K43,3,IF(J43&lt;K43,0)))</f>
        <v>1</v>
      </c>
      <c r="R43" s="100">
        <f>IF(K43=L43,1,IF(K43&gt;L43,3,IF(K43&lt;L43,0)))</f>
        <v>1</v>
      </c>
      <c r="S43" s="100">
        <f t="shared" si="2"/>
        <v>1</v>
      </c>
      <c r="T43" s="100"/>
      <c r="V43" s="164"/>
      <c r="W43" s="120"/>
      <c r="X43" s="120"/>
      <c r="Y43" s="120"/>
      <c r="Z43" s="120"/>
      <c r="AA43" s="120"/>
      <c r="AB43" s="120"/>
      <c r="AC43" s="116"/>
      <c r="AD43" s="115"/>
      <c r="AE43" s="316"/>
    </row>
    <row r="44" ht="15" hidden="1"/>
    <row r="45" ht="15.75" hidden="1" thickBot="1"/>
    <row r="46" spans="1:30" ht="17.25" hidden="1" thickBot="1" thickTop="1">
      <c r="A46" s="25" t="s">
        <v>22</v>
      </c>
      <c r="B46" s="227" t="str">
        <f>A47</f>
        <v>BIG</v>
      </c>
      <c r="C46" s="227"/>
      <c r="D46" s="227" t="str">
        <f>A49</f>
        <v>LÓCZY ALL STARS</v>
      </c>
      <c r="E46" s="227"/>
      <c r="F46" s="227" t="str">
        <f>A51</f>
        <v>SZENT GYÖRGYI SZKI.</v>
      </c>
      <c r="G46" s="227"/>
      <c r="H46" s="228"/>
      <c r="I46" s="228"/>
      <c r="J46" s="229">
        <f>A55</f>
        <v>0</v>
      </c>
      <c r="K46" s="230"/>
      <c r="L46" s="229">
        <f>A57</f>
        <v>0</v>
      </c>
      <c r="M46" s="231"/>
      <c r="N46" s="1"/>
      <c r="V46" s="6" t="s">
        <v>22</v>
      </c>
      <c r="W46" s="4" t="s">
        <v>1</v>
      </c>
      <c r="X46" s="4" t="s">
        <v>2</v>
      </c>
      <c r="Y46" s="4" t="s">
        <v>0</v>
      </c>
      <c r="Z46" s="4" t="s">
        <v>3</v>
      </c>
      <c r="AA46" s="4" t="s">
        <v>4</v>
      </c>
      <c r="AB46" s="4" t="s">
        <v>5</v>
      </c>
      <c r="AC46" s="4" t="s">
        <v>6</v>
      </c>
      <c r="AD46" s="5" t="s">
        <v>7</v>
      </c>
    </row>
    <row r="47" spans="1:31" ht="16.5" hidden="1" thickTop="1">
      <c r="A47" s="298" t="s">
        <v>36</v>
      </c>
      <c r="B47" s="223"/>
      <c r="C47" s="224"/>
      <c r="D47" s="213">
        <v>13</v>
      </c>
      <c r="E47" s="214">
        <v>0</v>
      </c>
      <c r="F47" s="213">
        <v>16</v>
      </c>
      <c r="G47" s="214">
        <v>0</v>
      </c>
      <c r="H47" s="213"/>
      <c r="I47" s="214"/>
      <c r="J47" s="216"/>
      <c r="K47" s="218"/>
      <c r="L47" s="216"/>
      <c r="M47" s="220"/>
      <c r="N47" s="100">
        <f>IF(B47=C47,1,IF(B47&gt;C47,3,IF(B47&lt;C47,0)))</f>
        <v>1</v>
      </c>
      <c r="O47" s="100">
        <f>IF(D47=E47,1,IF(D47&gt;E47,3,IF(D47&lt;E47,0)))</f>
        <v>3</v>
      </c>
      <c r="P47" s="100">
        <f>IF(F47=G47,1,IF(F47&gt;G47,3,IF(F47&lt;G47,0)))</f>
        <v>3</v>
      </c>
      <c r="Q47" s="100">
        <f>IF(H47=I47,1,IF(H47&gt;I47,3,IF(H47&lt;I47,0)))</f>
        <v>1</v>
      </c>
      <c r="R47" s="100">
        <f>IF(J47=K47,1,IF(J47&gt;K47,3,IF(J47&lt;K47,0)))</f>
        <v>1</v>
      </c>
      <c r="S47" s="100">
        <f aca="true" t="shared" si="3" ref="S47:S58">IF(L47=M47,1,IF(L47&gt;M47,3,IF(L47&lt;M47,0)))</f>
        <v>1</v>
      </c>
      <c r="T47" s="100">
        <f>COUNTBLANK(B47:M47)/2</f>
        <v>4</v>
      </c>
      <c r="U47" s="2"/>
      <c r="V47" s="164" t="str">
        <f>A47</f>
        <v>BIG</v>
      </c>
      <c r="W47" s="120">
        <f>COUNT(B47:M47)/2</f>
        <v>2</v>
      </c>
      <c r="X47" s="120">
        <f>COUNTIF(N47:S47,3)</f>
        <v>2</v>
      </c>
      <c r="Y47" s="120">
        <f>COUNTIF(N47:S47,1)-T47</f>
        <v>0</v>
      </c>
      <c r="Z47" s="120">
        <f>COUNTIF(N47:S47,0)</f>
        <v>0</v>
      </c>
      <c r="AA47" s="120">
        <f>SUM(D47+F47+H47+J47+L47)</f>
        <v>29</v>
      </c>
      <c r="AB47" s="120">
        <f>SUM(E47+G47+I47+K47+M47)</f>
        <v>0</v>
      </c>
      <c r="AC47" s="116">
        <f>SUM(AA47-AB47)</f>
        <v>29</v>
      </c>
      <c r="AD47" s="115">
        <f>X47*2+Y47+Z47</f>
        <v>4</v>
      </c>
      <c r="AE47" s="316"/>
    </row>
    <row r="48" spans="1:31" ht="15.75" hidden="1">
      <c r="A48" s="237"/>
      <c r="B48" s="225"/>
      <c r="C48" s="226"/>
      <c r="D48" s="96"/>
      <c r="E48" s="215"/>
      <c r="F48" s="96"/>
      <c r="G48" s="215"/>
      <c r="H48" s="96"/>
      <c r="I48" s="215"/>
      <c r="J48" s="217"/>
      <c r="K48" s="219"/>
      <c r="L48" s="217"/>
      <c r="M48" s="221"/>
      <c r="N48" s="100">
        <f>IF(F48=G48,1,IF(F48&gt;G48,3,IF(F48&lt;G48,0)))</f>
        <v>1</v>
      </c>
      <c r="O48" s="100">
        <f>IF(H48=I48,1,IF(H48&gt;I48,3,IF(H48&lt;I48,0)))</f>
        <v>1</v>
      </c>
      <c r="P48" s="100">
        <f>IF(I48=J48,1,IF(I48&gt;J48,3,IF(I48&lt;J48,0)))</f>
        <v>1</v>
      </c>
      <c r="Q48" s="100">
        <f>IF(J48=K48,1,IF(J48&gt;K48,3,IF(J48&lt;K48,0)))</f>
        <v>1</v>
      </c>
      <c r="R48" s="100">
        <f>IF(K48=L48,1,IF(K48&gt;L48,3,IF(K48&lt;L48,0)))</f>
        <v>1</v>
      </c>
      <c r="S48" s="100">
        <f t="shared" si="3"/>
        <v>1</v>
      </c>
      <c r="T48" s="100"/>
      <c r="U48" s="2"/>
      <c r="V48" s="164"/>
      <c r="W48" s="120"/>
      <c r="X48" s="120"/>
      <c r="Y48" s="120"/>
      <c r="Z48" s="120"/>
      <c r="AA48" s="120"/>
      <c r="AB48" s="120"/>
      <c r="AC48" s="116"/>
      <c r="AD48" s="115"/>
      <c r="AE48" s="316"/>
    </row>
    <row r="49" spans="1:31" ht="15.75" hidden="1">
      <c r="A49" s="237" t="s">
        <v>56</v>
      </c>
      <c r="B49" s="234">
        <v>0</v>
      </c>
      <c r="C49" s="215">
        <v>13</v>
      </c>
      <c r="D49" s="235"/>
      <c r="E49" s="236"/>
      <c r="F49" s="96">
        <v>8</v>
      </c>
      <c r="G49" s="215">
        <v>4</v>
      </c>
      <c r="H49" s="96"/>
      <c r="I49" s="215"/>
      <c r="J49" s="232"/>
      <c r="K49" s="242"/>
      <c r="L49" s="232"/>
      <c r="M49" s="233"/>
      <c r="N49" s="100">
        <f>IF(B49=C49,1,IF(B49&gt;C49,3,IF(B49&lt;C49,0)))</f>
        <v>0</v>
      </c>
      <c r="O49" s="100">
        <f>IF(D49=E49,1,IF(D49&gt;E49,3,IF(D49&lt;E49,0)))</f>
        <v>1</v>
      </c>
      <c r="P49" s="100">
        <f>IF(F49=G49,1,IF(F49&gt;G49,3,IF(F49&lt;G49,0)))</f>
        <v>3</v>
      </c>
      <c r="Q49" s="100">
        <f>IF(H49=I49,1,IF(H49&gt;I49,3,IF(H49&lt;I49,0)))</f>
        <v>1</v>
      </c>
      <c r="R49" s="100">
        <f>IF(J49=K49,1,IF(J49&gt;K49,3,IF(J49&lt;K49,0)))</f>
        <v>1</v>
      </c>
      <c r="S49" s="100">
        <f t="shared" si="3"/>
        <v>1</v>
      </c>
      <c r="T49" s="100">
        <f>COUNTBLANK(B49:M49)/2</f>
        <v>4</v>
      </c>
      <c r="U49" s="2"/>
      <c r="V49" s="164" t="str">
        <f>A49</f>
        <v>LÓCZY ALL STARS</v>
      </c>
      <c r="W49" s="120">
        <f>COUNT(B49:M49)/2</f>
        <v>2</v>
      </c>
      <c r="X49" s="120">
        <f>COUNTIF(N49:S49,3)</f>
        <v>1</v>
      </c>
      <c r="Y49" s="120">
        <f>COUNTIF(N49:S49,1)-T49</f>
        <v>0</v>
      </c>
      <c r="Z49" s="120">
        <f>COUNTIF(N49:S49,0)</f>
        <v>1</v>
      </c>
      <c r="AA49" s="120">
        <f>SUM(B49+F49+H49+J49+L49)</f>
        <v>8</v>
      </c>
      <c r="AB49" s="120">
        <f>SUM(C49+G49+I49+K49+M49)</f>
        <v>17</v>
      </c>
      <c r="AC49" s="116">
        <f>SUM(AA49-AB49)</f>
        <v>-9</v>
      </c>
      <c r="AD49" s="115">
        <f>X49*2+Y49+Z49</f>
        <v>3</v>
      </c>
      <c r="AE49" s="316"/>
    </row>
    <row r="50" spans="1:31" ht="15.75" hidden="1">
      <c r="A50" s="237"/>
      <c r="B50" s="234"/>
      <c r="C50" s="215"/>
      <c r="D50" s="235"/>
      <c r="E50" s="236"/>
      <c r="F50" s="96"/>
      <c r="G50" s="215"/>
      <c r="H50" s="96"/>
      <c r="I50" s="215"/>
      <c r="J50" s="217"/>
      <c r="K50" s="219"/>
      <c r="L50" s="217"/>
      <c r="M50" s="221"/>
      <c r="N50" s="100">
        <f>IF(F50=G50,1,IF(F50&gt;G50,3,IF(F50&lt;G50,0)))</f>
        <v>1</v>
      </c>
      <c r="O50" s="100">
        <f>IF(H50=I50,1,IF(H50&gt;I50,3,IF(H50&lt;I50,0)))</f>
        <v>1</v>
      </c>
      <c r="P50" s="100">
        <f>IF(I50=J50,1,IF(I50&gt;J50,3,IF(I50&lt;J50,0)))</f>
        <v>1</v>
      </c>
      <c r="Q50" s="100">
        <f>IF(J50=K50,1,IF(J50&gt;K50,3,IF(J50&lt;K50,0)))</f>
        <v>1</v>
      </c>
      <c r="R50" s="100">
        <f>IF(K50=L50,1,IF(K50&gt;L50,3,IF(K50&lt;L50,0)))</f>
        <v>1</v>
      </c>
      <c r="S50" s="100">
        <f t="shared" si="3"/>
        <v>1</v>
      </c>
      <c r="T50" s="100"/>
      <c r="U50" s="2"/>
      <c r="V50" s="164"/>
      <c r="W50" s="120"/>
      <c r="X50" s="120"/>
      <c r="Y50" s="120"/>
      <c r="Z50" s="120"/>
      <c r="AA50" s="120"/>
      <c r="AB50" s="120"/>
      <c r="AC50" s="116"/>
      <c r="AD50" s="115"/>
      <c r="AE50" s="316"/>
    </row>
    <row r="51" spans="1:31" ht="15.75" hidden="1">
      <c r="A51" s="297" t="s">
        <v>57</v>
      </c>
      <c r="B51" s="234">
        <v>0</v>
      </c>
      <c r="C51" s="215">
        <v>16</v>
      </c>
      <c r="D51" s="96">
        <v>4</v>
      </c>
      <c r="E51" s="215">
        <v>8</v>
      </c>
      <c r="F51" s="235"/>
      <c r="G51" s="236"/>
      <c r="H51" s="96"/>
      <c r="I51" s="215"/>
      <c r="J51" s="232"/>
      <c r="K51" s="242"/>
      <c r="L51" s="232"/>
      <c r="M51" s="233"/>
      <c r="N51" s="100">
        <f>IF(B51=C51,1,IF(B51&gt;C51,3,IF(B51&lt;C51,0)))</f>
        <v>0</v>
      </c>
      <c r="O51" s="100">
        <f>IF(D51=E51,1,IF(D51&gt;E51,3,IF(D51&lt;E51,0)))</f>
        <v>0</v>
      </c>
      <c r="P51" s="100">
        <f>IF(F51=G51,1,IF(F51&gt;G51,3,IF(F51&lt;G51,0)))</f>
        <v>1</v>
      </c>
      <c r="Q51" s="100">
        <f>IF(H51=I51,1,IF(H51&gt;I51,3,IF(H51&lt;I51,0)))</f>
        <v>1</v>
      </c>
      <c r="R51" s="100">
        <f>IF(J51=K51,1,IF(J51&gt;K51,3,IF(J51&lt;K51,0)))</f>
        <v>1</v>
      </c>
      <c r="S51" s="100">
        <f t="shared" si="3"/>
        <v>1</v>
      </c>
      <c r="T51" s="100">
        <f>COUNTBLANK(B51:M51)/2</f>
        <v>4</v>
      </c>
      <c r="U51" s="2"/>
      <c r="V51" s="164" t="str">
        <f>A51</f>
        <v>SZENT GYÖRGYI SZKI.</v>
      </c>
      <c r="W51" s="120">
        <f>COUNT(B51:M51)/2</f>
        <v>2</v>
      </c>
      <c r="X51" s="120">
        <f>COUNTIF(N51:S51,3)</f>
        <v>0</v>
      </c>
      <c r="Y51" s="120">
        <f>COUNTIF(N51:S51,1)-T51</f>
        <v>0</v>
      </c>
      <c r="Z51" s="120">
        <f>COUNTIF(N51:S51,0)</f>
        <v>2</v>
      </c>
      <c r="AA51" s="120">
        <f>SUM(D51+B51+H51+J51+L51)</f>
        <v>4</v>
      </c>
      <c r="AB51" s="120">
        <f>SUM(E51+C51+I51+K51+M51)</f>
        <v>24</v>
      </c>
      <c r="AC51" s="116">
        <f>SUM(AA51-AB51)</f>
        <v>-20</v>
      </c>
      <c r="AD51" s="115">
        <f>X51*2+Y51+Z51</f>
        <v>2</v>
      </c>
      <c r="AE51" s="317"/>
    </row>
    <row r="52" spans="1:31" ht="15.75" hidden="1">
      <c r="A52" s="297"/>
      <c r="B52" s="234"/>
      <c r="C52" s="215"/>
      <c r="D52" s="96"/>
      <c r="E52" s="215"/>
      <c r="F52" s="235"/>
      <c r="G52" s="236"/>
      <c r="H52" s="96"/>
      <c r="I52" s="215"/>
      <c r="J52" s="217"/>
      <c r="K52" s="219"/>
      <c r="L52" s="217"/>
      <c r="M52" s="221"/>
      <c r="N52" s="100">
        <f>IF(F52=G52,1,IF(F52&gt;G52,3,IF(F52&lt;G52,0)))</f>
        <v>1</v>
      </c>
      <c r="O52" s="100">
        <f>IF(H52=I52,1,IF(H52&gt;I52,3,IF(H52&lt;I52,0)))</f>
        <v>1</v>
      </c>
      <c r="P52" s="100">
        <f>IF(I52=J52,1,IF(I52&gt;J52,3,IF(I52&lt;J52,0)))</f>
        <v>1</v>
      </c>
      <c r="Q52" s="100">
        <f>IF(J52=K52,1,IF(J52&gt;K52,3,IF(J52&lt;K52,0)))</f>
        <v>1</v>
      </c>
      <c r="R52" s="100">
        <f>IF(K52=L52,1,IF(K52&gt;L52,3,IF(K52&lt;L52,0)))</f>
        <v>1</v>
      </c>
      <c r="S52" s="100">
        <f t="shared" si="3"/>
        <v>1</v>
      </c>
      <c r="T52" s="100"/>
      <c r="U52" s="2"/>
      <c r="V52" s="164"/>
      <c r="W52" s="120"/>
      <c r="X52" s="120"/>
      <c r="Y52" s="120"/>
      <c r="Z52" s="120"/>
      <c r="AA52" s="120"/>
      <c r="AB52" s="120"/>
      <c r="AC52" s="116"/>
      <c r="AD52" s="115"/>
      <c r="AE52" s="317"/>
    </row>
    <row r="53" spans="1:31" ht="15.75" hidden="1">
      <c r="A53" s="237"/>
      <c r="B53" s="234"/>
      <c r="C53" s="215"/>
      <c r="D53" s="96"/>
      <c r="E53" s="215"/>
      <c r="F53" s="96"/>
      <c r="G53" s="215"/>
      <c r="H53" s="235"/>
      <c r="I53" s="236"/>
      <c r="J53" s="232"/>
      <c r="K53" s="242"/>
      <c r="L53" s="232"/>
      <c r="M53" s="233"/>
      <c r="N53" s="100">
        <f>IF(B53=C53,1,IF(B53&gt;C53,3,IF(B53&lt;C53,0)))</f>
        <v>1</v>
      </c>
      <c r="O53" s="100">
        <f>IF(D53=E53,1,IF(D53&gt;E53,3,IF(D53&lt;E53,0)))</f>
        <v>1</v>
      </c>
      <c r="P53" s="100">
        <f>IF(F53=G53,1,IF(F53&gt;G53,3,IF(F53&lt;G53,0)))</f>
        <v>1</v>
      </c>
      <c r="Q53" s="100">
        <f>IF(H53=I53,1,IF(H53&gt;I53,3,IF(H53&lt;I53,0)))</f>
        <v>1</v>
      </c>
      <c r="R53" s="100">
        <f>IF(J53=K53,1,IF(J53&gt;K53,3,IF(J53&lt;K53,0)))</f>
        <v>1</v>
      </c>
      <c r="S53" s="100">
        <f t="shared" si="3"/>
        <v>1</v>
      </c>
      <c r="T53" s="100">
        <f>COUNTBLANK(B53:M53)/2</f>
        <v>6</v>
      </c>
      <c r="U53" s="2"/>
      <c r="V53" s="212"/>
      <c r="W53" s="120">
        <f>COUNT(B53:M53)/2</f>
        <v>0</v>
      </c>
      <c r="X53" s="120">
        <f>COUNTIF(N53:S53,3)</f>
        <v>0</v>
      </c>
      <c r="Y53" s="120">
        <f>COUNTIF(N53:S53,1)-T53</f>
        <v>0</v>
      </c>
      <c r="Z53" s="120">
        <f>COUNTIF(N53:S53,0)</f>
        <v>0</v>
      </c>
      <c r="AA53" s="120">
        <f>SUM(D53+F53+B53+J53+L53)</f>
        <v>0</v>
      </c>
      <c r="AB53" s="120">
        <f>SUM(E53+G53+C53+K53+M53)</f>
        <v>0</v>
      </c>
      <c r="AC53" s="116">
        <f>SUM(AA53-AB53)</f>
        <v>0</v>
      </c>
      <c r="AD53" s="115">
        <f>X53*2+Y53+Z53</f>
        <v>0</v>
      </c>
      <c r="AE53" s="316"/>
    </row>
    <row r="54" spans="1:31" ht="15.75" hidden="1">
      <c r="A54" s="237"/>
      <c r="B54" s="234"/>
      <c r="C54" s="215"/>
      <c r="D54" s="96"/>
      <c r="E54" s="215"/>
      <c r="F54" s="96"/>
      <c r="G54" s="215"/>
      <c r="H54" s="235"/>
      <c r="I54" s="236"/>
      <c r="J54" s="217"/>
      <c r="K54" s="219"/>
      <c r="L54" s="217"/>
      <c r="M54" s="221"/>
      <c r="N54" s="100">
        <f>IF(F54=G54,1,IF(F54&gt;G54,3,IF(F54&lt;G54,0)))</f>
        <v>1</v>
      </c>
      <c r="O54" s="100">
        <f>IF(H54=I54,1,IF(H54&gt;I54,3,IF(H54&lt;I54,0)))</f>
        <v>1</v>
      </c>
      <c r="P54" s="100">
        <f>IF(I54=J54,1,IF(I54&gt;J54,3,IF(I54&lt;J54,0)))</f>
        <v>1</v>
      </c>
      <c r="Q54" s="100">
        <f>IF(J54=K54,1,IF(J54&gt;K54,3,IF(J54&lt;K54,0)))</f>
        <v>1</v>
      </c>
      <c r="R54" s="100">
        <f>IF(K54=L54,1,IF(K54&gt;L54,3,IF(K54&lt;L54,0)))</f>
        <v>1</v>
      </c>
      <c r="S54" s="100">
        <f t="shared" si="3"/>
        <v>1</v>
      </c>
      <c r="T54" s="100"/>
      <c r="U54" s="2"/>
      <c r="V54" s="212"/>
      <c r="W54" s="120"/>
      <c r="X54" s="120"/>
      <c r="Y54" s="120"/>
      <c r="Z54" s="120"/>
      <c r="AA54" s="120"/>
      <c r="AB54" s="120"/>
      <c r="AC54" s="116"/>
      <c r="AD54" s="115"/>
      <c r="AE54" s="316"/>
    </row>
    <row r="55" spans="1:31" ht="15.75" hidden="1">
      <c r="A55" s="237"/>
      <c r="B55" s="234"/>
      <c r="C55" s="215"/>
      <c r="D55" s="96"/>
      <c r="E55" s="215"/>
      <c r="F55" s="96"/>
      <c r="G55" s="215"/>
      <c r="H55" s="96"/>
      <c r="I55" s="215"/>
      <c r="J55" s="238"/>
      <c r="K55" s="277"/>
      <c r="L55" s="232"/>
      <c r="M55" s="233"/>
      <c r="N55" s="100">
        <f>IF(B55=C55,1,IF(B55&gt;C55,3,IF(B55&lt;C55,0)))</f>
        <v>1</v>
      </c>
      <c r="O55" s="100">
        <f>IF(D55=E55,1,IF(D55&gt;E55,3,IF(D55&lt;E55,0)))</f>
        <v>1</v>
      </c>
      <c r="P55" s="100">
        <f>IF(F55=G55,1,IF(F55&gt;G55,3,IF(F55&lt;G55,0)))</f>
        <v>1</v>
      </c>
      <c r="Q55" s="100">
        <f>IF(H55=I55,1,IF(H55&gt;I55,3,IF(H55&lt;I55,0)))</f>
        <v>1</v>
      </c>
      <c r="R55" s="100">
        <f>IF(J55=K55,1,IF(J55&gt;K55,3,IF(J55&lt;K55,0)))</f>
        <v>1</v>
      </c>
      <c r="S55" s="100">
        <f t="shared" si="3"/>
        <v>1</v>
      </c>
      <c r="T55" s="100">
        <f>COUNTBLANK(B55:M55)/2</f>
        <v>6</v>
      </c>
      <c r="U55" s="2"/>
      <c r="V55" s="164">
        <f>A55</f>
        <v>0</v>
      </c>
      <c r="W55" s="120">
        <f>COUNT(B55:M55)/2</f>
        <v>0</v>
      </c>
      <c r="X55" s="120">
        <f>COUNTIF(N55:S55,3)</f>
        <v>0</v>
      </c>
      <c r="Y55" s="120">
        <f>COUNTIF(N55:S55,1)-T55</f>
        <v>0</v>
      </c>
      <c r="Z55" s="120">
        <f>COUNTIF(N55:S55,0)</f>
        <v>0</v>
      </c>
      <c r="AA55" s="120">
        <f>SUM(D55+F55+H55+B55+L55)</f>
        <v>0</v>
      </c>
      <c r="AB55" s="120">
        <f>SUM(E55+G55+I55+C55+M55)</f>
        <v>0</v>
      </c>
      <c r="AC55" s="116">
        <f>SUM(AA55-AB55)</f>
        <v>0</v>
      </c>
      <c r="AD55" s="115">
        <f>X55*2+Y55+Z55</f>
        <v>0</v>
      </c>
      <c r="AE55" s="317"/>
    </row>
    <row r="56" spans="1:31" ht="15.75" hidden="1">
      <c r="A56" s="237"/>
      <c r="B56" s="234"/>
      <c r="C56" s="215"/>
      <c r="D56" s="96"/>
      <c r="E56" s="215"/>
      <c r="F56" s="96"/>
      <c r="G56" s="215"/>
      <c r="H56" s="96"/>
      <c r="I56" s="215"/>
      <c r="J56" s="240"/>
      <c r="K56" s="278"/>
      <c r="L56" s="217"/>
      <c r="M56" s="221"/>
      <c r="N56" s="100">
        <f>IF(F56=G56,1,IF(F56&gt;G56,3,IF(F56&lt;G56,0)))</f>
        <v>1</v>
      </c>
      <c r="O56" s="100">
        <f>IF(H56=I56,1,IF(H56&gt;I56,3,IF(H56&lt;I56,0)))</f>
        <v>1</v>
      </c>
      <c r="P56" s="100">
        <f>IF(I56=J56,1,IF(I56&gt;J56,3,IF(I56&lt;J56,0)))</f>
        <v>1</v>
      </c>
      <c r="Q56" s="100">
        <f>IF(J56=K56,1,IF(J56&gt;K56,3,IF(J56&lt;K56,0)))</f>
        <v>1</v>
      </c>
      <c r="R56" s="100">
        <f>IF(K56=L56,1,IF(K56&gt;L56,3,IF(K56&lt;L56,0)))</f>
        <v>1</v>
      </c>
      <c r="S56" s="100">
        <f t="shared" si="3"/>
        <v>1</v>
      </c>
      <c r="T56" s="100"/>
      <c r="U56" s="2"/>
      <c r="V56" s="164"/>
      <c r="W56" s="120"/>
      <c r="X56" s="120"/>
      <c r="Y56" s="120"/>
      <c r="Z56" s="120"/>
      <c r="AA56" s="120"/>
      <c r="AB56" s="120"/>
      <c r="AC56" s="116"/>
      <c r="AD56" s="115"/>
      <c r="AE56" s="317"/>
    </row>
    <row r="57" spans="1:31" ht="15" customHeight="1" hidden="1">
      <c r="A57" s="237"/>
      <c r="B57" s="234"/>
      <c r="C57" s="215"/>
      <c r="D57" s="96"/>
      <c r="E57" s="215"/>
      <c r="F57" s="96"/>
      <c r="G57" s="215"/>
      <c r="H57" s="96"/>
      <c r="I57" s="215"/>
      <c r="J57" s="232"/>
      <c r="K57" s="242"/>
      <c r="L57" s="238"/>
      <c r="M57" s="239"/>
      <c r="N57" s="100">
        <f>IF(B57=C57,1,IF(B57&gt;C57,3,IF(B57&lt;C57,0)))</f>
        <v>1</v>
      </c>
      <c r="O57" s="100">
        <f>IF(D57=E57,1,IF(D57&gt;E57,3,IF(D57&lt;E57,0)))</f>
        <v>1</v>
      </c>
      <c r="P57" s="100">
        <f>IF(F57=G57,1,IF(F57&gt;G57,3,IF(F57&lt;G57,0)))</f>
        <v>1</v>
      </c>
      <c r="Q57" s="100">
        <f>IF(H57=I57,1,IF(H57&gt;I57,3,IF(H57&lt;I57,0)))</f>
        <v>1</v>
      </c>
      <c r="R57" s="100">
        <f>IF(J57=K57,1,IF(J57&gt;K57,3,IF(J57&lt;K57,0)))</f>
        <v>1</v>
      </c>
      <c r="S57" s="100">
        <f t="shared" si="3"/>
        <v>1</v>
      </c>
      <c r="T57" s="100">
        <f>COUNTBLANK(B57:M57)/2</f>
        <v>6</v>
      </c>
      <c r="V57" s="164">
        <f>A57</f>
        <v>0</v>
      </c>
      <c r="W57" s="120">
        <f>COUNT(B57:M57)/2</f>
        <v>0</v>
      </c>
      <c r="X57" s="120">
        <f>COUNTIF(N57:S57,3)</f>
        <v>0</v>
      </c>
      <c r="Y57" s="120">
        <f>COUNTIF(N57:S57,1)-T57</f>
        <v>0</v>
      </c>
      <c r="Z57" s="120">
        <f>COUNTIF(N57:S57,0)</f>
        <v>0</v>
      </c>
      <c r="AA57" s="120">
        <f>SUM(D57+F57+H57+J57+B57)</f>
        <v>0</v>
      </c>
      <c r="AB57" s="120">
        <f>SUM(E57+G57+I57+K57+C57)</f>
        <v>0</v>
      </c>
      <c r="AC57" s="116">
        <f>SUM(AA57-AB57)</f>
        <v>0</v>
      </c>
      <c r="AD57" s="115">
        <f>X57*2+Y57+Z57</f>
        <v>0</v>
      </c>
      <c r="AE57" s="316"/>
    </row>
    <row r="58" spans="1:31" ht="15" customHeight="1" hidden="1">
      <c r="A58" s="237"/>
      <c r="B58" s="234"/>
      <c r="C58" s="215"/>
      <c r="D58" s="96"/>
      <c r="E58" s="215"/>
      <c r="F58" s="96"/>
      <c r="G58" s="215"/>
      <c r="H58" s="96"/>
      <c r="I58" s="215"/>
      <c r="J58" s="217"/>
      <c r="K58" s="219"/>
      <c r="L58" s="240"/>
      <c r="M58" s="241"/>
      <c r="N58" s="100">
        <f>IF(F58=G58,1,IF(F58&gt;G58,3,IF(F58&lt;G58,0)))</f>
        <v>1</v>
      </c>
      <c r="O58" s="100">
        <f>IF(H58=I58,1,IF(H58&gt;I58,3,IF(H58&lt;I58,0)))</f>
        <v>1</v>
      </c>
      <c r="P58" s="100">
        <f>IF(I58=J58,1,IF(I58&gt;J58,3,IF(I58&lt;J58,0)))</f>
        <v>1</v>
      </c>
      <c r="Q58" s="100">
        <f>IF(J58=K58,1,IF(J58&gt;K58,3,IF(J58&lt;K58,0)))</f>
        <v>1</v>
      </c>
      <c r="R58" s="100">
        <f>IF(K58=L58,1,IF(K58&gt;L58,3,IF(K58&lt;L58,0)))</f>
        <v>1</v>
      </c>
      <c r="S58" s="100">
        <f t="shared" si="3"/>
        <v>1</v>
      </c>
      <c r="T58" s="100"/>
      <c r="V58" s="164"/>
      <c r="W58" s="120"/>
      <c r="X58" s="120"/>
      <c r="Y58" s="120"/>
      <c r="Z58" s="120"/>
      <c r="AA58" s="120"/>
      <c r="AB58" s="120"/>
      <c r="AC58" s="116"/>
      <c r="AD58" s="115"/>
      <c r="AE58" s="316"/>
    </row>
    <row r="59" ht="15" hidden="1"/>
    <row r="60" ht="15.75" hidden="1" thickBot="1"/>
    <row r="61" spans="1:30" ht="17.25" hidden="1" thickBot="1" thickTop="1">
      <c r="A61" s="61" t="s">
        <v>93</v>
      </c>
      <c r="B61" s="292" t="str">
        <f>A62</f>
        <v>Lucky One</v>
      </c>
      <c r="C61" s="292"/>
      <c r="D61" s="292" t="str">
        <f>A64</f>
        <v>Szent-Györgyi</v>
      </c>
      <c r="E61" s="292"/>
      <c r="F61" s="292" t="str">
        <f>A66</f>
        <v>III. Béla 1</v>
      </c>
      <c r="G61" s="292"/>
      <c r="H61" s="296" t="str">
        <f>A68</f>
        <v>III. Béla 2</v>
      </c>
      <c r="I61" s="296"/>
      <c r="J61" s="293">
        <f>A70</f>
        <v>0</v>
      </c>
      <c r="K61" s="295"/>
      <c r="L61" s="293">
        <f>A72</f>
        <v>0</v>
      </c>
      <c r="M61" s="294"/>
      <c r="N61" s="1"/>
      <c r="V61" s="6" t="s">
        <v>93</v>
      </c>
      <c r="W61" s="4" t="s">
        <v>1</v>
      </c>
      <c r="X61" s="4" t="s">
        <v>2</v>
      </c>
      <c r="Y61" s="4" t="s">
        <v>0</v>
      </c>
      <c r="Z61" s="4" t="s">
        <v>3</v>
      </c>
      <c r="AA61" s="4" t="s">
        <v>4</v>
      </c>
      <c r="AB61" s="4" t="s">
        <v>5</v>
      </c>
      <c r="AC61" s="4" t="s">
        <v>6</v>
      </c>
      <c r="AD61" s="5" t="s">
        <v>7</v>
      </c>
    </row>
    <row r="62" spans="1:31" ht="16.5" hidden="1" thickTop="1">
      <c r="A62" s="291" t="s">
        <v>38</v>
      </c>
      <c r="B62" s="247"/>
      <c r="C62" s="248"/>
      <c r="D62" s="251">
        <v>10</v>
      </c>
      <c r="E62" s="253">
        <v>0</v>
      </c>
      <c r="F62" s="251">
        <v>5</v>
      </c>
      <c r="G62" s="253">
        <v>7</v>
      </c>
      <c r="H62" s="251">
        <v>7</v>
      </c>
      <c r="I62" s="253">
        <v>3</v>
      </c>
      <c r="J62" s="271"/>
      <c r="K62" s="272"/>
      <c r="L62" s="271"/>
      <c r="M62" s="270"/>
      <c r="N62" s="100">
        <f>IF(B62=C62,1,IF(B62&gt;C62,3,IF(B62&lt;C62,0)))</f>
        <v>1</v>
      </c>
      <c r="O62" s="100">
        <f>IF(D62=E62,1,IF(D62&gt;E62,3,IF(D62&lt;E62,0)))</f>
        <v>3</v>
      </c>
      <c r="P62" s="100">
        <f>IF(F62=G62,1,IF(F62&gt;G62,3,IF(F62&lt;G62,0)))</f>
        <v>0</v>
      </c>
      <c r="Q62" s="100">
        <f>IF(H62=I62,1,IF(H62&gt;I62,3,IF(H62&lt;I62,0)))</f>
        <v>3</v>
      </c>
      <c r="R62" s="100">
        <f>IF(J62=K62,1,IF(J62&gt;K62,3,IF(J62&lt;K62,0)))</f>
        <v>1</v>
      </c>
      <c r="S62" s="100">
        <f aca="true" t="shared" si="4" ref="S62:S73">IF(L62=M62,1,IF(L62&gt;M62,3,IF(L62&lt;M62,0)))</f>
        <v>1</v>
      </c>
      <c r="T62" s="100">
        <f>COUNTBLANK(B62:M62)/2</f>
        <v>3</v>
      </c>
      <c r="U62" s="2"/>
      <c r="V62" s="164" t="str">
        <f>A62</f>
        <v>Lucky One</v>
      </c>
      <c r="W62" s="120">
        <f>COUNT(B62:M62)/2</f>
        <v>3</v>
      </c>
      <c r="X62" s="120">
        <f>COUNTIF(N62:S62,3)</f>
        <v>2</v>
      </c>
      <c r="Y62" s="120">
        <f>COUNTIF(N62:S62,1)-T62</f>
        <v>0</v>
      </c>
      <c r="Z62" s="120">
        <f>COUNTIF(N62:S62,0)</f>
        <v>1</v>
      </c>
      <c r="AA62" s="120">
        <f>SUM(D62+F62+H62+J62+L62)</f>
        <v>22</v>
      </c>
      <c r="AB62" s="120">
        <f>SUM(E62+G62+I62+K62+M62)</f>
        <v>10</v>
      </c>
      <c r="AC62" s="116">
        <f>SUM(AA62-AB62)</f>
        <v>12</v>
      </c>
      <c r="AD62" s="115">
        <f>X62*2+Y62+Z62</f>
        <v>5</v>
      </c>
      <c r="AE62" s="316"/>
    </row>
    <row r="63" spans="1:31" ht="15.75" hidden="1">
      <c r="A63" s="289"/>
      <c r="B63" s="249"/>
      <c r="C63" s="250"/>
      <c r="D63" s="252"/>
      <c r="E63" s="254"/>
      <c r="F63" s="252"/>
      <c r="G63" s="254"/>
      <c r="H63" s="252"/>
      <c r="I63" s="254"/>
      <c r="J63" s="261"/>
      <c r="K63" s="263"/>
      <c r="L63" s="261"/>
      <c r="M63" s="259"/>
      <c r="N63" s="100">
        <f>IF(F63=G63,1,IF(F63&gt;G63,3,IF(F63&lt;G63,0)))</f>
        <v>1</v>
      </c>
      <c r="O63" s="100">
        <f>IF(H63=I63,1,IF(H63&gt;I63,3,IF(H63&lt;I63,0)))</f>
        <v>1</v>
      </c>
      <c r="P63" s="100">
        <f>IF(I63=J63,1,IF(I63&gt;J63,3,IF(I63&lt;J63,0)))</f>
        <v>1</v>
      </c>
      <c r="Q63" s="100">
        <f>IF(J63=K63,1,IF(J63&gt;K63,3,IF(J63&lt;K63,0)))</f>
        <v>1</v>
      </c>
      <c r="R63" s="100">
        <f>IF(K63=L63,1,IF(K63&gt;L63,3,IF(K63&lt;L63,0)))</f>
        <v>1</v>
      </c>
      <c r="S63" s="100">
        <f t="shared" si="4"/>
        <v>1</v>
      </c>
      <c r="T63" s="100"/>
      <c r="U63" s="2"/>
      <c r="V63" s="164"/>
      <c r="W63" s="120"/>
      <c r="X63" s="120"/>
      <c r="Y63" s="120"/>
      <c r="Z63" s="120"/>
      <c r="AA63" s="120"/>
      <c r="AB63" s="120"/>
      <c r="AC63" s="116"/>
      <c r="AD63" s="115"/>
      <c r="AE63" s="316"/>
    </row>
    <row r="64" spans="1:31" ht="15.75" hidden="1">
      <c r="A64" s="289" t="s">
        <v>92</v>
      </c>
      <c r="B64" s="255">
        <v>0</v>
      </c>
      <c r="C64" s="254">
        <v>10</v>
      </c>
      <c r="D64" s="256"/>
      <c r="E64" s="250"/>
      <c r="F64" s="252">
        <v>5</v>
      </c>
      <c r="G64" s="254">
        <v>13</v>
      </c>
      <c r="H64" s="252">
        <v>2</v>
      </c>
      <c r="I64" s="254">
        <v>0</v>
      </c>
      <c r="J64" s="260"/>
      <c r="K64" s="262"/>
      <c r="L64" s="260"/>
      <c r="M64" s="258"/>
      <c r="N64" s="100">
        <f>IF(B64=C64,1,IF(B64&gt;C64,3,IF(B64&lt;C64,0)))</f>
        <v>0</v>
      </c>
      <c r="O64" s="100">
        <f>IF(D64=E64,1,IF(D64&gt;E64,3,IF(D64&lt;E64,0)))</f>
        <v>1</v>
      </c>
      <c r="P64" s="100">
        <f>IF(F64=G64,1,IF(F64&gt;G64,3,IF(F64&lt;G64,0)))</f>
        <v>0</v>
      </c>
      <c r="Q64" s="100">
        <f>IF(H64=I64,1,IF(H64&gt;I64,3,IF(H64&lt;I64,0)))</f>
        <v>3</v>
      </c>
      <c r="R64" s="100">
        <f>IF(J64=K64,1,IF(J64&gt;K64,3,IF(J64&lt;K64,0)))</f>
        <v>1</v>
      </c>
      <c r="S64" s="100">
        <f t="shared" si="4"/>
        <v>1</v>
      </c>
      <c r="T64" s="100">
        <f>COUNTBLANK(B64:M64)/2</f>
        <v>3</v>
      </c>
      <c r="U64" s="2"/>
      <c r="V64" s="164" t="str">
        <f>A64</f>
        <v>Szent-Györgyi</v>
      </c>
      <c r="W64" s="120">
        <f>COUNT(B64:M64)/2</f>
        <v>3</v>
      </c>
      <c r="X64" s="120">
        <f>COUNTIF(N64:S64,3)</f>
        <v>1</v>
      </c>
      <c r="Y64" s="120">
        <f>COUNTIF(N64:S64,1)-T64</f>
        <v>0</v>
      </c>
      <c r="Z64" s="120">
        <f>COUNTIF(N64:S64,0)</f>
        <v>2</v>
      </c>
      <c r="AA64" s="120">
        <f>SUM(B64+F64+H64+J64+L64)</f>
        <v>7</v>
      </c>
      <c r="AB64" s="120">
        <f>SUM(C64+G64+I64+K64+M64)</f>
        <v>23</v>
      </c>
      <c r="AC64" s="116">
        <f>SUM(AA64-AB64)</f>
        <v>-16</v>
      </c>
      <c r="AD64" s="115">
        <f>X64*2+Y64+Z64</f>
        <v>4</v>
      </c>
      <c r="AE64" s="316"/>
    </row>
    <row r="65" spans="1:31" ht="15.75" hidden="1">
      <c r="A65" s="289"/>
      <c r="B65" s="255"/>
      <c r="C65" s="254"/>
      <c r="D65" s="256"/>
      <c r="E65" s="250"/>
      <c r="F65" s="252"/>
      <c r="G65" s="254"/>
      <c r="H65" s="252"/>
      <c r="I65" s="254"/>
      <c r="J65" s="261"/>
      <c r="K65" s="263"/>
      <c r="L65" s="261"/>
      <c r="M65" s="259"/>
      <c r="N65" s="100">
        <f>IF(F65=G65,1,IF(F65&gt;G65,3,IF(F65&lt;G65,0)))</f>
        <v>1</v>
      </c>
      <c r="O65" s="100">
        <f>IF(H65=I65,1,IF(H65&gt;I65,3,IF(H65&lt;I65,0)))</f>
        <v>1</v>
      </c>
      <c r="P65" s="100">
        <f>IF(I65=J65,1,IF(I65&gt;J65,3,IF(I65&lt;J65,0)))</f>
        <v>1</v>
      </c>
      <c r="Q65" s="100">
        <f>IF(J65=K65,1,IF(J65&gt;K65,3,IF(J65&lt;K65,0)))</f>
        <v>1</v>
      </c>
      <c r="R65" s="100">
        <f>IF(K65=L65,1,IF(K65&gt;L65,3,IF(K65&lt;L65,0)))</f>
        <v>1</v>
      </c>
      <c r="S65" s="100">
        <f t="shared" si="4"/>
        <v>1</v>
      </c>
      <c r="T65" s="100"/>
      <c r="U65" s="2"/>
      <c r="V65" s="164"/>
      <c r="W65" s="120"/>
      <c r="X65" s="120"/>
      <c r="Y65" s="120"/>
      <c r="Z65" s="120"/>
      <c r="AA65" s="120"/>
      <c r="AB65" s="120"/>
      <c r="AC65" s="116"/>
      <c r="AD65" s="115"/>
      <c r="AE65" s="316"/>
    </row>
    <row r="66" spans="1:31" ht="15.75" hidden="1">
      <c r="A66" s="289" t="s">
        <v>94</v>
      </c>
      <c r="B66" s="255">
        <v>7</v>
      </c>
      <c r="C66" s="254">
        <v>5</v>
      </c>
      <c r="D66" s="252">
        <v>13</v>
      </c>
      <c r="E66" s="254">
        <v>5</v>
      </c>
      <c r="F66" s="256"/>
      <c r="G66" s="250"/>
      <c r="H66" s="252">
        <v>4</v>
      </c>
      <c r="I66" s="254">
        <v>2</v>
      </c>
      <c r="J66" s="260"/>
      <c r="K66" s="262"/>
      <c r="L66" s="260"/>
      <c r="M66" s="258"/>
      <c r="N66" s="100">
        <f>IF(B66=C66,1,IF(B66&gt;C66,3,IF(B66&lt;C66,0)))</f>
        <v>3</v>
      </c>
      <c r="O66" s="100">
        <f>IF(D66=E66,1,IF(D66&gt;E66,3,IF(D66&lt;E66,0)))</f>
        <v>3</v>
      </c>
      <c r="P66" s="100">
        <f>IF(F66=G66,1,IF(F66&gt;G66,3,IF(F66&lt;G66,0)))</f>
        <v>1</v>
      </c>
      <c r="Q66" s="100">
        <f>IF(H66=I66,1,IF(H66&gt;I66,3,IF(H66&lt;I66,0)))</f>
        <v>3</v>
      </c>
      <c r="R66" s="100">
        <f>IF(J66=K66,1,IF(J66&gt;K66,3,IF(J66&lt;K66,0)))</f>
        <v>1</v>
      </c>
      <c r="S66" s="100">
        <f t="shared" si="4"/>
        <v>1</v>
      </c>
      <c r="T66" s="100">
        <f>COUNTBLANK(B66:M66)/2</f>
        <v>3</v>
      </c>
      <c r="U66" s="2"/>
      <c r="V66" s="164" t="str">
        <f>A66</f>
        <v>III. Béla 1</v>
      </c>
      <c r="W66" s="120">
        <f>COUNT(B66:M66)/2</f>
        <v>3</v>
      </c>
      <c r="X66" s="120">
        <f>COUNTIF(N66:S66,3)</f>
        <v>3</v>
      </c>
      <c r="Y66" s="120">
        <f>COUNTIF(N66:S66,1)-T66</f>
        <v>0</v>
      </c>
      <c r="Z66" s="120">
        <f>COUNTIF(N66:S66,0)</f>
        <v>0</v>
      </c>
      <c r="AA66" s="120">
        <f>SUM(D66+B66+H66+J66+L66)</f>
        <v>24</v>
      </c>
      <c r="AB66" s="120">
        <f>SUM(E66+C66+I66+K66+M66)</f>
        <v>12</v>
      </c>
      <c r="AC66" s="116">
        <f>SUM(AA66-AB66)</f>
        <v>12</v>
      </c>
      <c r="AD66" s="115">
        <f>X66*2+Y66+Z66</f>
        <v>6</v>
      </c>
      <c r="AE66" s="316"/>
    </row>
    <row r="67" spans="1:31" ht="15.75" hidden="1">
      <c r="A67" s="289"/>
      <c r="B67" s="255"/>
      <c r="C67" s="254"/>
      <c r="D67" s="252"/>
      <c r="E67" s="254"/>
      <c r="F67" s="256"/>
      <c r="G67" s="250"/>
      <c r="H67" s="252"/>
      <c r="I67" s="254"/>
      <c r="J67" s="261"/>
      <c r="K67" s="263"/>
      <c r="L67" s="261"/>
      <c r="M67" s="259"/>
      <c r="N67" s="100">
        <f>IF(F67=G67,1,IF(F67&gt;G67,3,IF(F67&lt;G67,0)))</f>
        <v>1</v>
      </c>
      <c r="O67" s="100">
        <f>IF(H67=I67,1,IF(H67&gt;I67,3,IF(H67&lt;I67,0)))</f>
        <v>1</v>
      </c>
      <c r="P67" s="100">
        <f>IF(I67=J67,1,IF(I67&gt;J67,3,IF(I67&lt;J67,0)))</f>
        <v>1</v>
      </c>
      <c r="Q67" s="100">
        <f>IF(J67=K67,1,IF(J67&gt;K67,3,IF(J67&lt;K67,0)))</f>
        <v>1</v>
      </c>
      <c r="R67" s="100">
        <f>IF(K67=L67,1,IF(K67&gt;L67,3,IF(K67&lt;L67,0)))</f>
        <v>1</v>
      </c>
      <c r="S67" s="100">
        <f t="shared" si="4"/>
        <v>1</v>
      </c>
      <c r="T67" s="100"/>
      <c r="U67" s="2"/>
      <c r="V67" s="164"/>
      <c r="W67" s="120"/>
      <c r="X67" s="120"/>
      <c r="Y67" s="120"/>
      <c r="Z67" s="120"/>
      <c r="AA67" s="120"/>
      <c r="AB67" s="120"/>
      <c r="AC67" s="116"/>
      <c r="AD67" s="115"/>
      <c r="AE67" s="316"/>
    </row>
    <row r="68" spans="1:31" ht="15.75" hidden="1">
      <c r="A68" s="290" t="s">
        <v>95</v>
      </c>
      <c r="B68" s="255">
        <v>3</v>
      </c>
      <c r="C68" s="254">
        <v>7</v>
      </c>
      <c r="D68" s="252">
        <v>0</v>
      </c>
      <c r="E68" s="254">
        <v>2</v>
      </c>
      <c r="F68" s="252">
        <v>2</v>
      </c>
      <c r="G68" s="254">
        <v>4</v>
      </c>
      <c r="H68" s="256"/>
      <c r="I68" s="250"/>
      <c r="J68" s="260"/>
      <c r="K68" s="262"/>
      <c r="L68" s="260"/>
      <c r="M68" s="258"/>
      <c r="N68" s="100">
        <f>IF(B68=C68,1,IF(B68&gt;C68,3,IF(B68&lt;C68,0)))</f>
        <v>0</v>
      </c>
      <c r="O68" s="100">
        <f>IF(D68=E68,1,IF(D68&gt;E68,3,IF(D68&lt;E68,0)))</f>
        <v>0</v>
      </c>
      <c r="P68" s="100">
        <f>IF(F68=G68,1,IF(F68&gt;G68,3,IF(F68&lt;G68,0)))</f>
        <v>0</v>
      </c>
      <c r="Q68" s="100">
        <f>IF(H68=I68,1,IF(H68&gt;I68,3,IF(H68&lt;I68,0)))</f>
        <v>1</v>
      </c>
      <c r="R68" s="100">
        <f>IF(J68=K68,1,IF(J68&gt;K68,3,IF(J68&lt;K68,0)))</f>
        <v>1</v>
      </c>
      <c r="S68" s="100">
        <f t="shared" si="4"/>
        <v>1</v>
      </c>
      <c r="T68" s="100">
        <f>COUNTBLANK(B68:M68)/2</f>
        <v>3</v>
      </c>
      <c r="U68" s="2"/>
      <c r="V68" s="212" t="str">
        <f>A68</f>
        <v>III. Béla 2</v>
      </c>
      <c r="W68" s="120">
        <f>COUNT(B68:M68)/2</f>
        <v>3</v>
      </c>
      <c r="X68" s="120">
        <f>COUNTIF(N68:S68,3)</f>
        <v>0</v>
      </c>
      <c r="Y68" s="120">
        <f>COUNTIF(N68:S68,1)-T68</f>
        <v>0</v>
      </c>
      <c r="Z68" s="120">
        <f>COUNTIF(N68:S68,0)</f>
        <v>3</v>
      </c>
      <c r="AA68" s="120">
        <f>SUM(D68+F68+B68+J68+L68)</f>
        <v>5</v>
      </c>
      <c r="AB68" s="120">
        <f>SUM(E68+G68+C68+K68+M68)</f>
        <v>13</v>
      </c>
      <c r="AC68" s="116">
        <f>SUM(AA68-AB68)</f>
        <v>-8</v>
      </c>
      <c r="AD68" s="115">
        <f>X68*2+Y68+Z68</f>
        <v>3</v>
      </c>
      <c r="AE68" s="316"/>
    </row>
    <row r="69" spans="1:31" ht="15.75" hidden="1">
      <c r="A69" s="290"/>
      <c r="B69" s="255"/>
      <c r="C69" s="254"/>
      <c r="D69" s="252"/>
      <c r="E69" s="254"/>
      <c r="F69" s="252"/>
      <c r="G69" s="254"/>
      <c r="H69" s="256"/>
      <c r="I69" s="250"/>
      <c r="J69" s="261"/>
      <c r="K69" s="263"/>
      <c r="L69" s="261"/>
      <c r="M69" s="259"/>
      <c r="N69" s="100">
        <f>IF(F69=G69,1,IF(F69&gt;G69,3,IF(F69&lt;G69,0)))</f>
        <v>1</v>
      </c>
      <c r="O69" s="100">
        <f>IF(H69=I69,1,IF(H69&gt;I69,3,IF(H69&lt;I69,0)))</f>
        <v>1</v>
      </c>
      <c r="P69" s="100">
        <f>IF(I69=J69,1,IF(I69&gt;J69,3,IF(I69&lt;J69,0)))</f>
        <v>1</v>
      </c>
      <c r="Q69" s="100">
        <f>IF(J69=K69,1,IF(J69&gt;K69,3,IF(J69&lt;K69,0)))</f>
        <v>1</v>
      </c>
      <c r="R69" s="100">
        <f>IF(K69=L69,1,IF(K69&gt;L69,3,IF(K69&lt;L69,0)))</f>
        <v>1</v>
      </c>
      <c r="S69" s="100">
        <f t="shared" si="4"/>
        <v>1</v>
      </c>
      <c r="T69" s="100"/>
      <c r="U69" s="2"/>
      <c r="V69" s="212"/>
      <c r="W69" s="120"/>
      <c r="X69" s="120"/>
      <c r="Y69" s="120"/>
      <c r="Z69" s="120"/>
      <c r="AA69" s="120"/>
      <c r="AB69" s="120"/>
      <c r="AC69" s="116"/>
      <c r="AD69" s="115"/>
      <c r="AE69" s="316"/>
    </row>
    <row r="70" spans="1:31" ht="15.75" hidden="1">
      <c r="A70" s="289"/>
      <c r="B70" s="255"/>
      <c r="C70" s="254"/>
      <c r="D70" s="252"/>
      <c r="E70" s="254"/>
      <c r="F70" s="252"/>
      <c r="G70" s="254"/>
      <c r="H70" s="252"/>
      <c r="I70" s="254"/>
      <c r="J70" s="264"/>
      <c r="K70" s="265"/>
      <c r="L70" s="260"/>
      <c r="M70" s="258"/>
      <c r="N70" s="100">
        <f>IF(B70=C70,1,IF(B70&gt;C70,3,IF(B70&lt;C70,0)))</f>
        <v>1</v>
      </c>
      <c r="O70" s="100">
        <f>IF(D70=E70,1,IF(D70&gt;E70,3,IF(D70&lt;E70,0)))</f>
        <v>1</v>
      </c>
      <c r="P70" s="100">
        <f>IF(F70=G70,1,IF(F70&gt;G70,3,IF(F70&lt;G70,0)))</f>
        <v>1</v>
      </c>
      <c r="Q70" s="100">
        <f>IF(H70=I70,1,IF(H70&gt;I70,3,IF(H70&lt;I70,0)))</f>
        <v>1</v>
      </c>
      <c r="R70" s="100">
        <f>IF(J70=K70,1,IF(J70&gt;K70,3,IF(J70&lt;K70,0)))</f>
        <v>1</v>
      </c>
      <c r="S70" s="100">
        <f t="shared" si="4"/>
        <v>1</v>
      </c>
      <c r="T70" s="100">
        <f>COUNTBLANK(B70:M70)/2</f>
        <v>6</v>
      </c>
      <c r="U70" s="2"/>
      <c r="V70" s="164">
        <f>A70</f>
        <v>0</v>
      </c>
      <c r="W70" s="120">
        <f>COUNT(B70:M70)/2</f>
        <v>0</v>
      </c>
      <c r="X70" s="120">
        <f>COUNTIF(N70:S70,3)</f>
        <v>0</v>
      </c>
      <c r="Y70" s="120">
        <f>COUNTIF(N70:S70,1)-T70</f>
        <v>0</v>
      </c>
      <c r="Z70" s="120">
        <f>COUNTIF(N70:S70,0)</f>
        <v>0</v>
      </c>
      <c r="AA70" s="120">
        <f>SUM(D70+F70+H70+B70+L70)</f>
        <v>0</v>
      </c>
      <c r="AB70" s="120">
        <f>SUM(E70+G70+I70+C70+M70)</f>
        <v>0</v>
      </c>
      <c r="AC70" s="116">
        <f>SUM(AA70-AB70)</f>
        <v>0</v>
      </c>
      <c r="AD70" s="115">
        <f>X70*2+Y70+Z70</f>
        <v>0</v>
      </c>
      <c r="AE70" s="316"/>
    </row>
    <row r="71" spans="1:31" ht="15.75" hidden="1">
      <c r="A71" s="289"/>
      <c r="B71" s="255"/>
      <c r="C71" s="254"/>
      <c r="D71" s="252"/>
      <c r="E71" s="254"/>
      <c r="F71" s="252"/>
      <c r="G71" s="254"/>
      <c r="H71" s="252"/>
      <c r="I71" s="254"/>
      <c r="J71" s="266"/>
      <c r="K71" s="267"/>
      <c r="L71" s="261"/>
      <c r="M71" s="259"/>
      <c r="N71" s="100">
        <f>IF(F71=G71,1,IF(F71&gt;G71,3,IF(F71&lt;G71,0)))</f>
        <v>1</v>
      </c>
      <c r="O71" s="100">
        <f>IF(H71=I71,1,IF(H71&gt;I71,3,IF(H71&lt;I71,0)))</f>
        <v>1</v>
      </c>
      <c r="P71" s="100">
        <f>IF(I71=J71,1,IF(I71&gt;J71,3,IF(I71&lt;J71,0)))</f>
        <v>1</v>
      </c>
      <c r="Q71" s="100">
        <f>IF(J71=K71,1,IF(J71&gt;K71,3,IF(J71&lt;K71,0)))</f>
        <v>1</v>
      </c>
      <c r="R71" s="100">
        <f>IF(K71=L71,1,IF(K71&gt;L71,3,IF(K71&lt;L71,0)))</f>
        <v>1</v>
      </c>
      <c r="S71" s="100">
        <f t="shared" si="4"/>
        <v>1</v>
      </c>
      <c r="T71" s="100"/>
      <c r="U71" s="2"/>
      <c r="V71" s="164"/>
      <c r="W71" s="120"/>
      <c r="X71" s="120"/>
      <c r="Y71" s="120"/>
      <c r="Z71" s="120"/>
      <c r="AA71" s="120"/>
      <c r="AB71" s="120"/>
      <c r="AC71" s="116"/>
      <c r="AD71" s="115"/>
      <c r="AE71" s="316"/>
    </row>
    <row r="72" spans="1:31" ht="15" customHeight="1" hidden="1">
      <c r="A72" s="289"/>
      <c r="B72" s="255"/>
      <c r="C72" s="254"/>
      <c r="D72" s="252"/>
      <c r="E72" s="254"/>
      <c r="F72" s="252"/>
      <c r="G72" s="254"/>
      <c r="H72" s="252"/>
      <c r="I72" s="254"/>
      <c r="J72" s="260"/>
      <c r="K72" s="262"/>
      <c r="L72" s="264"/>
      <c r="M72" s="268"/>
      <c r="N72" s="100">
        <f>IF(B72=C72,1,IF(B72&gt;C72,3,IF(B72&lt;C72,0)))</f>
        <v>1</v>
      </c>
      <c r="O72" s="100">
        <f>IF(D72=E72,1,IF(D72&gt;E72,3,IF(D72&lt;E72,0)))</f>
        <v>1</v>
      </c>
      <c r="P72" s="100">
        <f>IF(F72=G72,1,IF(F72&gt;G72,3,IF(F72&lt;G72,0)))</f>
        <v>1</v>
      </c>
      <c r="Q72" s="100">
        <f>IF(H72=I72,1,IF(H72&gt;I72,3,IF(H72&lt;I72,0)))</f>
        <v>1</v>
      </c>
      <c r="R72" s="100">
        <f>IF(J72=K72,1,IF(J72&gt;K72,3,IF(J72&lt;K72,0)))</f>
        <v>1</v>
      </c>
      <c r="S72" s="100">
        <f t="shared" si="4"/>
        <v>1</v>
      </c>
      <c r="T72" s="100">
        <f>COUNTBLANK(B72:M72)/2</f>
        <v>6</v>
      </c>
      <c r="V72" s="164">
        <f>A72</f>
        <v>0</v>
      </c>
      <c r="W72" s="120">
        <f>COUNT(B72:M72)/2</f>
        <v>0</v>
      </c>
      <c r="X72" s="120">
        <f>COUNTIF(N72:S72,3)</f>
        <v>0</v>
      </c>
      <c r="Y72" s="120">
        <f>COUNTIF(N72:S72,1)-T72</f>
        <v>0</v>
      </c>
      <c r="Z72" s="120">
        <f>COUNTIF(N72:S72,0)</f>
        <v>0</v>
      </c>
      <c r="AA72" s="120">
        <f>SUM(D72+F72+H72+J72+B72)</f>
        <v>0</v>
      </c>
      <c r="AB72" s="120">
        <f>SUM(E72+G72+I72+K72+C72)</f>
        <v>0</v>
      </c>
      <c r="AC72" s="116">
        <f>SUM(AA72-AB72)</f>
        <v>0</v>
      </c>
      <c r="AD72" s="115">
        <f>X72*2+Y72+Z72</f>
        <v>0</v>
      </c>
      <c r="AE72" s="316"/>
    </row>
    <row r="73" spans="1:31" ht="15" customHeight="1" hidden="1">
      <c r="A73" s="289"/>
      <c r="B73" s="255"/>
      <c r="C73" s="254"/>
      <c r="D73" s="252"/>
      <c r="E73" s="254"/>
      <c r="F73" s="252"/>
      <c r="G73" s="254"/>
      <c r="H73" s="252"/>
      <c r="I73" s="254"/>
      <c r="J73" s="261"/>
      <c r="K73" s="263"/>
      <c r="L73" s="266"/>
      <c r="M73" s="269"/>
      <c r="N73" s="100">
        <f>IF(F73=G73,1,IF(F73&gt;G73,3,IF(F73&lt;G73,0)))</f>
        <v>1</v>
      </c>
      <c r="O73" s="100">
        <f>IF(H73=I73,1,IF(H73&gt;I73,3,IF(H73&lt;I73,0)))</f>
        <v>1</v>
      </c>
      <c r="P73" s="100">
        <f>IF(I73=J73,1,IF(I73&gt;J73,3,IF(I73&lt;J73,0)))</f>
        <v>1</v>
      </c>
      <c r="Q73" s="100">
        <f>IF(J73=K73,1,IF(J73&gt;K73,3,IF(J73&lt;K73,0)))</f>
        <v>1</v>
      </c>
      <c r="R73" s="100">
        <f>IF(K73=L73,1,IF(K73&gt;L73,3,IF(K73&lt;L73,0)))</f>
        <v>1</v>
      </c>
      <c r="S73" s="100">
        <f t="shared" si="4"/>
        <v>1</v>
      </c>
      <c r="T73" s="100"/>
      <c r="V73" s="164"/>
      <c r="W73" s="120"/>
      <c r="X73" s="120"/>
      <c r="Y73" s="120"/>
      <c r="Z73" s="120"/>
      <c r="AA73" s="120"/>
      <c r="AB73" s="120"/>
      <c r="AC73" s="116"/>
      <c r="AD73" s="115"/>
      <c r="AE73" s="316"/>
    </row>
  </sheetData>
  <sheetProtection/>
  <mergeCells count="884">
    <mergeCell ref="A53:A54"/>
    <mergeCell ref="AE62:AE63"/>
    <mergeCell ref="AE64:AE65"/>
    <mergeCell ref="AE66:AE67"/>
    <mergeCell ref="R53:R54"/>
    <mergeCell ref="AE68:AE69"/>
    <mergeCell ref="AE70:AE71"/>
    <mergeCell ref="AE53:AE54"/>
    <mergeCell ref="AE55:AE56"/>
    <mergeCell ref="AE57:AE58"/>
    <mergeCell ref="AE72:AE73"/>
    <mergeCell ref="AE32:AE33"/>
    <mergeCell ref="AE34:AE35"/>
    <mergeCell ref="AE36:AE37"/>
    <mergeCell ref="AE38:AE39"/>
    <mergeCell ref="AE40:AE41"/>
    <mergeCell ref="AE42:AE43"/>
    <mergeCell ref="AE51:AE52"/>
    <mergeCell ref="AE47:AE48"/>
    <mergeCell ref="AE49:AE50"/>
    <mergeCell ref="T3:T4"/>
    <mergeCell ref="AA3:AA4"/>
    <mergeCell ref="W5:W6"/>
    <mergeCell ref="V7:V8"/>
    <mergeCell ref="W3:W4"/>
    <mergeCell ref="AD7:AD8"/>
    <mergeCell ref="AC5:AC6"/>
    <mergeCell ref="AC7:AC8"/>
    <mergeCell ref="AD5:AD6"/>
    <mergeCell ref="AE3:AE4"/>
    <mergeCell ref="AE5:AE6"/>
    <mergeCell ref="AE7:AE8"/>
    <mergeCell ref="V3:V4"/>
    <mergeCell ref="AC3:AC4"/>
    <mergeCell ref="AD3:AD4"/>
    <mergeCell ref="AB3:AB4"/>
    <mergeCell ref="Z5:Z6"/>
    <mergeCell ref="AB5:AB6"/>
    <mergeCell ref="Z3:Z4"/>
    <mergeCell ref="AE27:AE28"/>
    <mergeCell ref="AE17:AE18"/>
    <mergeCell ref="AE19:AE20"/>
    <mergeCell ref="AE21:AE22"/>
    <mergeCell ref="AE23:AE24"/>
    <mergeCell ref="AE25:AE26"/>
    <mergeCell ref="E25:E26"/>
    <mergeCell ref="M11:M12"/>
    <mergeCell ref="E13:E14"/>
    <mergeCell ref="F13:F14"/>
    <mergeCell ref="D16:E16"/>
    <mergeCell ref="F16:G16"/>
    <mergeCell ref="J16:K16"/>
    <mergeCell ref="L16:M16"/>
    <mergeCell ref="D13:D14"/>
    <mergeCell ref="A25:A26"/>
    <mergeCell ref="B25:B26"/>
    <mergeCell ref="C25:C26"/>
    <mergeCell ref="D25:D26"/>
    <mergeCell ref="A27:A28"/>
    <mergeCell ref="B27:B28"/>
    <mergeCell ref="C27:C28"/>
    <mergeCell ref="D27:D28"/>
    <mergeCell ref="I21:I22"/>
    <mergeCell ref="I13:I14"/>
    <mergeCell ref="H13:H14"/>
    <mergeCell ref="I17:I18"/>
    <mergeCell ref="I19:I20"/>
    <mergeCell ref="L9:L10"/>
    <mergeCell ref="G17:G18"/>
    <mergeCell ref="H16:I16"/>
    <mergeCell ref="I11:I12"/>
    <mergeCell ref="J17:J18"/>
    <mergeCell ref="J13:J14"/>
    <mergeCell ref="H17:H18"/>
    <mergeCell ref="E17:E18"/>
    <mergeCell ref="L17:L18"/>
    <mergeCell ref="K17:K18"/>
    <mergeCell ref="F17:F18"/>
    <mergeCell ref="H2:I2"/>
    <mergeCell ref="H11:H12"/>
    <mergeCell ref="G11:G12"/>
    <mergeCell ref="H7:H8"/>
    <mergeCell ref="I7:I8"/>
    <mergeCell ref="I5:I6"/>
    <mergeCell ref="H3:H4"/>
    <mergeCell ref="I3:I4"/>
    <mergeCell ref="H5:H6"/>
    <mergeCell ref="B16:C16"/>
    <mergeCell ref="C13:C14"/>
    <mergeCell ref="B7:B8"/>
    <mergeCell ref="C7:C8"/>
    <mergeCell ref="B9:B10"/>
    <mergeCell ref="C9:C10"/>
    <mergeCell ref="B2:C2"/>
    <mergeCell ref="D2:E2"/>
    <mergeCell ref="F2:G2"/>
    <mergeCell ref="F3:F4"/>
    <mergeCell ref="E3:E4"/>
    <mergeCell ref="F5:F6"/>
    <mergeCell ref="F7:G8"/>
    <mergeCell ref="G3:G4"/>
    <mergeCell ref="G5:G6"/>
    <mergeCell ref="A3:A4"/>
    <mergeCell ref="B3:C4"/>
    <mergeCell ref="D3:D4"/>
    <mergeCell ref="E7:E8"/>
    <mergeCell ref="A5:A6"/>
    <mergeCell ref="B5:B6"/>
    <mergeCell ref="C5:C6"/>
    <mergeCell ref="D5:E6"/>
    <mergeCell ref="A7:A8"/>
    <mergeCell ref="D7:D8"/>
    <mergeCell ref="P3:P4"/>
    <mergeCell ref="L7:L8"/>
    <mergeCell ref="M7:M8"/>
    <mergeCell ref="L5:L6"/>
    <mergeCell ref="M5:M6"/>
    <mergeCell ref="O5:O6"/>
    <mergeCell ref="L3:L4"/>
    <mergeCell ref="AA7:AA8"/>
    <mergeCell ref="AA5:AA6"/>
    <mergeCell ref="AB7:AB8"/>
    <mergeCell ref="Y7:Y8"/>
    <mergeCell ref="Z7:Z8"/>
    <mergeCell ref="Y5:Y6"/>
    <mergeCell ref="N5:N6"/>
    <mergeCell ref="F9:F10"/>
    <mergeCell ref="X3:X4"/>
    <mergeCell ref="Y3:Y4"/>
    <mergeCell ref="X7:X8"/>
    <mergeCell ref="Q3:Q4"/>
    <mergeCell ref="N3:N4"/>
    <mergeCell ref="R3:R4"/>
    <mergeCell ref="S3:S4"/>
    <mergeCell ref="O3:O4"/>
    <mergeCell ref="D9:D10"/>
    <mergeCell ref="E9:E10"/>
    <mergeCell ref="J9:J10"/>
    <mergeCell ref="A11:A12"/>
    <mergeCell ref="B11:B12"/>
    <mergeCell ref="C11:C12"/>
    <mergeCell ref="D11:D12"/>
    <mergeCell ref="A9:A10"/>
    <mergeCell ref="H9:I10"/>
    <mergeCell ref="G9:G10"/>
    <mergeCell ref="P5:P6"/>
    <mergeCell ref="S5:S6"/>
    <mergeCell ref="P7:P8"/>
    <mergeCell ref="T7:T8"/>
    <mergeCell ref="T5:T6"/>
    <mergeCell ref="R5:R6"/>
    <mergeCell ref="N9:N10"/>
    <mergeCell ref="P9:P10"/>
    <mergeCell ref="O7:O8"/>
    <mergeCell ref="Q7:Q8"/>
    <mergeCell ref="O9:O10"/>
    <mergeCell ref="N7:N8"/>
    <mergeCell ref="X9:X10"/>
    <mergeCell ref="W9:W10"/>
    <mergeCell ref="S13:S14"/>
    <mergeCell ref="Q5:Q6"/>
    <mergeCell ref="R7:R8"/>
    <mergeCell ref="Q11:Q12"/>
    <mergeCell ref="R9:R10"/>
    <mergeCell ref="T9:T10"/>
    <mergeCell ref="V5:V6"/>
    <mergeCell ref="X5:X6"/>
    <mergeCell ref="W7:W8"/>
    <mergeCell ref="Q9:Q10"/>
    <mergeCell ref="S7:S8"/>
    <mergeCell ref="V9:V10"/>
    <mergeCell ref="R13:R14"/>
    <mergeCell ref="X13:X14"/>
    <mergeCell ref="T11:T12"/>
    <mergeCell ref="V11:V12"/>
    <mergeCell ref="W13:W14"/>
    <mergeCell ref="T13:T14"/>
    <mergeCell ref="V13:V14"/>
    <mergeCell ref="X11:X12"/>
    <mergeCell ref="W17:W18"/>
    <mergeCell ref="X17:X18"/>
    <mergeCell ref="Y17:Y18"/>
    <mergeCell ref="Z17:Z18"/>
    <mergeCell ref="AC11:AC12"/>
    <mergeCell ref="AA11:AA12"/>
    <mergeCell ref="Y11:Y12"/>
    <mergeCell ref="AD17:AD18"/>
    <mergeCell ref="AA17:AA18"/>
    <mergeCell ref="AB17:AB18"/>
    <mergeCell ref="AC17:AC18"/>
    <mergeCell ref="Y13:Y14"/>
    <mergeCell ref="Z11:Z12"/>
    <mergeCell ref="O17:O18"/>
    <mergeCell ref="V19:V20"/>
    <mergeCell ref="N17:N18"/>
    <mergeCell ref="Q17:Q18"/>
    <mergeCell ref="T17:T18"/>
    <mergeCell ref="V17:V18"/>
    <mergeCell ref="R17:R18"/>
    <mergeCell ref="S17:S18"/>
    <mergeCell ref="R19:R20"/>
    <mergeCell ref="S19:S20"/>
    <mergeCell ref="A19:A20"/>
    <mergeCell ref="P17:P18"/>
    <mergeCell ref="J19:J20"/>
    <mergeCell ref="J23:J24"/>
    <mergeCell ref="J21:J22"/>
    <mergeCell ref="H23:I24"/>
    <mergeCell ref="A21:A22"/>
    <mergeCell ref="A17:A18"/>
    <mergeCell ref="D17:D18"/>
    <mergeCell ref="B17:C18"/>
    <mergeCell ref="H19:H20"/>
    <mergeCell ref="B21:B22"/>
    <mergeCell ref="C21:C22"/>
    <mergeCell ref="D21:D22"/>
    <mergeCell ref="C19:C20"/>
    <mergeCell ref="F19:F20"/>
    <mergeCell ref="G19:G20"/>
    <mergeCell ref="B19:B20"/>
    <mergeCell ref="D19:E20"/>
    <mergeCell ref="H21:H22"/>
    <mergeCell ref="AD19:AD20"/>
    <mergeCell ref="W19:W20"/>
    <mergeCell ref="X19:X20"/>
    <mergeCell ref="Y19:Y20"/>
    <mergeCell ref="Z19:Z20"/>
    <mergeCell ref="A23:A24"/>
    <mergeCell ref="B23:B24"/>
    <mergeCell ref="C23:C24"/>
    <mergeCell ref="E21:E22"/>
    <mergeCell ref="D23:D24"/>
    <mergeCell ref="N19:N20"/>
    <mergeCell ref="O19:O20"/>
    <mergeCell ref="AC19:AC20"/>
    <mergeCell ref="AA19:AA20"/>
    <mergeCell ref="P19:P20"/>
    <mergeCell ref="Q19:Q20"/>
    <mergeCell ref="AB19:AB20"/>
    <mergeCell ref="T19:T20"/>
    <mergeCell ref="N21:N22"/>
    <mergeCell ref="O21:O22"/>
    <mergeCell ref="Q21:Q22"/>
    <mergeCell ref="P21:P22"/>
    <mergeCell ref="E23:E24"/>
    <mergeCell ref="F23:F24"/>
    <mergeCell ref="F21:G22"/>
    <mergeCell ref="AC23:AC24"/>
    <mergeCell ref="S23:S24"/>
    <mergeCell ref="AB21:AB22"/>
    <mergeCell ref="AA23:AA24"/>
    <mergeCell ref="AB23:AB24"/>
    <mergeCell ref="AA21:AA22"/>
    <mergeCell ref="Y21:Y22"/>
    <mergeCell ref="R21:R22"/>
    <mergeCell ref="S21:S22"/>
    <mergeCell ref="AD21:AD22"/>
    <mergeCell ref="W21:W22"/>
    <mergeCell ref="X21:X22"/>
    <mergeCell ref="AC21:AC22"/>
    <mergeCell ref="Z21:Z22"/>
    <mergeCell ref="V21:V22"/>
    <mergeCell ref="T21:T22"/>
    <mergeCell ref="F25:F26"/>
    <mergeCell ref="G25:G26"/>
    <mergeCell ref="AD25:AD26"/>
    <mergeCell ref="W25:W26"/>
    <mergeCell ref="H25:H26"/>
    <mergeCell ref="Y23:Y24"/>
    <mergeCell ref="AD23:AD24"/>
    <mergeCell ref="W23:W24"/>
    <mergeCell ref="Z23:Z24"/>
    <mergeCell ref="N27:N28"/>
    <mergeCell ref="Q27:Q28"/>
    <mergeCell ref="L27:M28"/>
    <mergeCell ref="X23:X24"/>
    <mergeCell ref="T23:T24"/>
    <mergeCell ref="T27:T28"/>
    <mergeCell ref="T25:T26"/>
    <mergeCell ref="R27:R28"/>
    <mergeCell ref="S27:S28"/>
    <mergeCell ref="L25:L26"/>
    <mergeCell ref="M25:M26"/>
    <mergeCell ref="K27:K28"/>
    <mergeCell ref="H27:H28"/>
    <mergeCell ref="I27:I28"/>
    <mergeCell ref="V27:V28"/>
    <mergeCell ref="AA25:AA26"/>
    <mergeCell ref="G27:G28"/>
    <mergeCell ref="Y27:Y28"/>
    <mergeCell ref="I25:I26"/>
    <mergeCell ref="J25:K26"/>
    <mergeCell ref="X25:X26"/>
    <mergeCell ref="Y25:Y26"/>
    <mergeCell ref="W27:W28"/>
    <mergeCell ref="X27:X28"/>
    <mergeCell ref="AC25:AC26"/>
    <mergeCell ref="AB25:AB26"/>
    <mergeCell ref="L32:L33"/>
    <mergeCell ref="M32:M33"/>
    <mergeCell ref="Z25:Z26"/>
    <mergeCell ref="AA27:AA28"/>
    <mergeCell ref="L31:M31"/>
    <mergeCell ref="N32:N33"/>
    <mergeCell ref="O32:O33"/>
    <mergeCell ref="P32:P33"/>
    <mergeCell ref="Z27:Z28"/>
    <mergeCell ref="AB27:AB28"/>
    <mergeCell ref="AC27:AC28"/>
    <mergeCell ref="AD27:AD28"/>
    <mergeCell ref="H32:H33"/>
    <mergeCell ref="I32:I33"/>
    <mergeCell ref="A32:A33"/>
    <mergeCell ref="B32:C33"/>
    <mergeCell ref="D32:D33"/>
    <mergeCell ref="E32:E33"/>
    <mergeCell ref="F32:F33"/>
    <mergeCell ref="G32:G33"/>
    <mergeCell ref="F34:F35"/>
    <mergeCell ref="G34:G35"/>
    <mergeCell ref="H34:H35"/>
    <mergeCell ref="I34:I35"/>
    <mergeCell ref="B31:C31"/>
    <mergeCell ref="D31:E31"/>
    <mergeCell ref="F31:G31"/>
    <mergeCell ref="H31:I31"/>
    <mergeCell ref="A34:A35"/>
    <mergeCell ref="B34:B35"/>
    <mergeCell ref="C34:C35"/>
    <mergeCell ref="D34:E35"/>
    <mergeCell ref="H36:H37"/>
    <mergeCell ref="I36:I37"/>
    <mergeCell ref="A36:A37"/>
    <mergeCell ref="B36:B37"/>
    <mergeCell ref="C36:C37"/>
    <mergeCell ref="D36:D37"/>
    <mergeCell ref="E36:E37"/>
    <mergeCell ref="F36:G37"/>
    <mergeCell ref="A38:A39"/>
    <mergeCell ref="B38:B39"/>
    <mergeCell ref="C38:C39"/>
    <mergeCell ref="D38:D39"/>
    <mergeCell ref="E38:E39"/>
    <mergeCell ref="F38:F39"/>
    <mergeCell ref="G38:G39"/>
    <mergeCell ref="H38:I39"/>
    <mergeCell ref="H40:H41"/>
    <mergeCell ref="A40:A41"/>
    <mergeCell ref="B40:B41"/>
    <mergeCell ref="C40:C41"/>
    <mergeCell ref="D40:D41"/>
    <mergeCell ref="A42:A43"/>
    <mergeCell ref="B42:B43"/>
    <mergeCell ref="C42:C43"/>
    <mergeCell ref="D42:D43"/>
    <mergeCell ref="R40:R41"/>
    <mergeCell ref="S40:S41"/>
    <mergeCell ref="E42:E43"/>
    <mergeCell ref="F42:F43"/>
    <mergeCell ref="H42:H43"/>
    <mergeCell ref="I42:I43"/>
    <mergeCell ref="G42:G43"/>
    <mergeCell ref="E40:E41"/>
    <mergeCell ref="F40:F41"/>
    <mergeCell ref="G40:G41"/>
    <mergeCell ref="Z36:Z37"/>
    <mergeCell ref="AA36:AA37"/>
    <mergeCell ref="V38:V39"/>
    <mergeCell ref="W38:W39"/>
    <mergeCell ref="I40:I41"/>
    <mergeCell ref="M40:M41"/>
    <mergeCell ref="X36:X37"/>
    <mergeCell ref="Y36:Y37"/>
    <mergeCell ref="N36:N37"/>
    <mergeCell ref="O36:O37"/>
    <mergeCell ref="V40:V41"/>
    <mergeCell ref="W40:W41"/>
    <mergeCell ref="X40:X41"/>
    <mergeCell ref="N40:N41"/>
    <mergeCell ref="AD32:AD33"/>
    <mergeCell ref="V34:V35"/>
    <mergeCell ref="W34:W35"/>
    <mergeCell ref="X34:X35"/>
    <mergeCell ref="Y34:Y35"/>
    <mergeCell ref="Z34:Z35"/>
    <mergeCell ref="AB32:AB33"/>
    <mergeCell ref="AC32:AC33"/>
    <mergeCell ref="V32:V33"/>
    <mergeCell ref="W32:W33"/>
    <mergeCell ref="AD42:AD43"/>
    <mergeCell ref="AA34:AA35"/>
    <mergeCell ref="AB34:AB35"/>
    <mergeCell ref="AC34:AC35"/>
    <mergeCell ref="AD34:AD35"/>
    <mergeCell ref="AA38:AA39"/>
    <mergeCell ref="X32:X33"/>
    <mergeCell ref="Y32:Y33"/>
    <mergeCell ref="Z32:Z33"/>
    <mergeCell ref="AA32:AA33"/>
    <mergeCell ref="AB42:AB43"/>
    <mergeCell ref="AC42:AC43"/>
    <mergeCell ref="AA40:AA41"/>
    <mergeCell ref="Y40:Y41"/>
    <mergeCell ref="Z40:Z41"/>
    <mergeCell ref="AB40:AB41"/>
    <mergeCell ref="AC40:AC41"/>
    <mergeCell ref="AD36:AD37"/>
    <mergeCell ref="AB38:AB39"/>
    <mergeCell ref="AB36:AB37"/>
    <mergeCell ref="AC36:AC37"/>
    <mergeCell ref="AC38:AC39"/>
    <mergeCell ref="W42:W43"/>
    <mergeCell ref="T34:T35"/>
    <mergeCell ref="AD40:AD41"/>
    <mergeCell ref="T36:T37"/>
    <mergeCell ref="T38:T39"/>
    <mergeCell ref="X38:X39"/>
    <mergeCell ref="Y38:Y39"/>
    <mergeCell ref="Z38:Z39"/>
    <mergeCell ref="V36:V37"/>
    <mergeCell ref="W36:W37"/>
    <mergeCell ref="Q32:Q33"/>
    <mergeCell ref="R32:R33"/>
    <mergeCell ref="AD38:AD39"/>
    <mergeCell ref="X42:X43"/>
    <mergeCell ref="Y42:Y43"/>
    <mergeCell ref="Z42:Z43"/>
    <mergeCell ref="AA42:AA43"/>
    <mergeCell ref="R34:R35"/>
    <mergeCell ref="S34:S35"/>
    <mergeCell ref="V42:V43"/>
    <mergeCell ref="R38:R39"/>
    <mergeCell ref="S38:S39"/>
    <mergeCell ref="N34:N35"/>
    <mergeCell ref="O34:O35"/>
    <mergeCell ref="P34:P35"/>
    <mergeCell ref="Q34:Q35"/>
    <mergeCell ref="S32:S33"/>
    <mergeCell ref="T32:T33"/>
    <mergeCell ref="R36:R37"/>
    <mergeCell ref="S36:S37"/>
    <mergeCell ref="T40:T41"/>
    <mergeCell ref="N42:N43"/>
    <mergeCell ref="O42:O43"/>
    <mergeCell ref="P42:P43"/>
    <mergeCell ref="Q42:Q43"/>
    <mergeCell ref="R42:R43"/>
    <mergeCell ref="P40:P41"/>
    <mergeCell ref="Q40:Q41"/>
    <mergeCell ref="S42:S43"/>
    <mergeCell ref="T42:T43"/>
    <mergeCell ref="J46:K46"/>
    <mergeCell ref="L46:M46"/>
    <mergeCell ref="P36:P37"/>
    <mergeCell ref="Q36:Q37"/>
    <mergeCell ref="N38:N39"/>
    <mergeCell ref="O38:O39"/>
    <mergeCell ref="P38:P39"/>
    <mergeCell ref="Q38:Q39"/>
    <mergeCell ref="O40:O41"/>
    <mergeCell ref="F47:F48"/>
    <mergeCell ref="G47:G48"/>
    <mergeCell ref="J47:J48"/>
    <mergeCell ref="K47:K48"/>
    <mergeCell ref="A47:A48"/>
    <mergeCell ref="B47:C48"/>
    <mergeCell ref="D47:D48"/>
    <mergeCell ref="E47:E48"/>
    <mergeCell ref="B46:C46"/>
    <mergeCell ref="D46:E46"/>
    <mergeCell ref="F46:G46"/>
    <mergeCell ref="H46:I46"/>
    <mergeCell ref="W47:W48"/>
    <mergeCell ref="Q49:Q50"/>
    <mergeCell ref="R49:R50"/>
    <mergeCell ref="H47:H48"/>
    <mergeCell ref="I47:I48"/>
    <mergeCell ref="L47:L48"/>
    <mergeCell ref="M47:M48"/>
    <mergeCell ref="M49:M50"/>
    <mergeCell ref="N49:N50"/>
    <mergeCell ref="O49:O50"/>
    <mergeCell ref="P49:P50"/>
    <mergeCell ref="Y49:Y50"/>
    <mergeCell ref="Z49:Z50"/>
    <mergeCell ref="N47:N48"/>
    <mergeCell ref="O47:O48"/>
    <mergeCell ref="P47:P48"/>
    <mergeCell ref="Q47:Q48"/>
    <mergeCell ref="R47:R48"/>
    <mergeCell ref="S47:S48"/>
    <mergeCell ref="T47:T48"/>
    <mergeCell ref="V47:V48"/>
    <mergeCell ref="AB47:AB48"/>
    <mergeCell ref="AC47:AC48"/>
    <mergeCell ref="Z47:Z48"/>
    <mergeCell ref="AA47:AA48"/>
    <mergeCell ref="I49:I50"/>
    <mergeCell ref="J49:J50"/>
    <mergeCell ref="K49:K50"/>
    <mergeCell ref="L49:L50"/>
    <mergeCell ref="AD47:AD48"/>
    <mergeCell ref="A49:A50"/>
    <mergeCell ref="B49:B50"/>
    <mergeCell ref="C49:C50"/>
    <mergeCell ref="D49:E50"/>
    <mergeCell ref="F49:F50"/>
    <mergeCell ref="G49:G50"/>
    <mergeCell ref="H49:H50"/>
    <mergeCell ref="X47:X48"/>
    <mergeCell ref="Y47:Y48"/>
    <mergeCell ref="AA49:AA50"/>
    <mergeCell ref="AB49:AB50"/>
    <mergeCell ref="X51:X52"/>
    <mergeCell ref="S49:S50"/>
    <mergeCell ref="T49:T50"/>
    <mergeCell ref="V49:V50"/>
    <mergeCell ref="W49:W50"/>
    <mergeCell ref="X49:X50"/>
    <mergeCell ref="S51:S52"/>
    <mergeCell ref="T51:T52"/>
    <mergeCell ref="V51:V52"/>
    <mergeCell ref="W51:W52"/>
    <mergeCell ref="O51:O52"/>
    <mergeCell ref="P51:P52"/>
    <mergeCell ref="Q51:Q52"/>
    <mergeCell ref="R51:R52"/>
    <mergeCell ref="AC49:AC50"/>
    <mergeCell ref="AD49:AD50"/>
    <mergeCell ref="B51:B52"/>
    <mergeCell ref="C51:C52"/>
    <mergeCell ref="D51:D52"/>
    <mergeCell ref="E51:E52"/>
    <mergeCell ref="F51:G52"/>
    <mergeCell ref="H51:H52"/>
    <mergeCell ref="I51:I52"/>
    <mergeCell ref="M51:M52"/>
    <mergeCell ref="AD51:AD52"/>
    <mergeCell ref="A51:A52"/>
    <mergeCell ref="B53:B54"/>
    <mergeCell ref="C53:C54"/>
    <mergeCell ref="D53:D54"/>
    <mergeCell ref="E53:E54"/>
    <mergeCell ref="S53:S54"/>
    <mergeCell ref="L53:L54"/>
    <mergeCell ref="M53:M54"/>
    <mergeCell ref="N51:N52"/>
    <mergeCell ref="F53:F54"/>
    <mergeCell ref="G53:G54"/>
    <mergeCell ref="H53:I54"/>
    <mergeCell ref="J53:J54"/>
    <mergeCell ref="N53:N54"/>
    <mergeCell ref="O53:O54"/>
    <mergeCell ref="P53:P54"/>
    <mergeCell ref="Q53:Q54"/>
    <mergeCell ref="AB53:AB54"/>
    <mergeCell ref="AC53:AC54"/>
    <mergeCell ref="Y51:Y52"/>
    <mergeCell ref="Z51:Z52"/>
    <mergeCell ref="AA51:AA52"/>
    <mergeCell ref="AB51:AB52"/>
    <mergeCell ref="AC51:AC52"/>
    <mergeCell ref="Z53:Z54"/>
    <mergeCell ref="AA53:AA54"/>
    <mergeCell ref="V55:V56"/>
    <mergeCell ref="W55:W56"/>
    <mergeCell ref="X55:X56"/>
    <mergeCell ref="Y53:Y54"/>
    <mergeCell ref="T53:T54"/>
    <mergeCell ref="V53:V54"/>
    <mergeCell ref="W53:W54"/>
    <mergeCell ref="X53:X54"/>
    <mergeCell ref="I55:I56"/>
    <mergeCell ref="N55:N56"/>
    <mergeCell ref="O55:O56"/>
    <mergeCell ref="P55:P56"/>
    <mergeCell ref="Q55:Q56"/>
    <mergeCell ref="R55:R56"/>
    <mergeCell ref="S55:S56"/>
    <mergeCell ref="T55:T56"/>
    <mergeCell ref="AD53:AD54"/>
    <mergeCell ref="A55:A56"/>
    <mergeCell ref="B55:B56"/>
    <mergeCell ref="C55:C56"/>
    <mergeCell ref="D55:D56"/>
    <mergeCell ref="E55:E56"/>
    <mergeCell ref="F55:F56"/>
    <mergeCell ref="G55:G56"/>
    <mergeCell ref="H55:H56"/>
    <mergeCell ref="Y55:Y56"/>
    <mergeCell ref="A57:A58"/>
    <mergeCell ref="B57:B58"/>
    <mergeCell ref="C57:C58"/>
    <mergeCell ref="D57:D58"/>
    <mergeCell ref="E57:E58"/>
    <mergeCell ref="F57:F58"/>
    <mergeCell ref="O57:O58"/>
    <mergeCell ref="P57:P58"/>
    <mergeCell ref="G57:G58"/>
    <mergeCell ref="AB57:AB58"/>
    <mergeCell ref="AC57:AC58"/>
    <mergeCell ref="AD57:AD58"/>
    <mergeCell ref="Z55:Z56"/>
    <mergeCell ref="AA55:AA56"/>
    <mergeCell ref="AB55:AB56"/>
    <mergeCell ref="AC55:AC56"/>
    <mergeCell ref="AD55:AD56"/>
    <mergeCell ref="V57:V58"/>
    <mergeCell ref="W57:W58"/>
    <mergeCell ref="H57:H58"/>
    <mergeCell ref="I57:I58"/>
    <mergeCell ref="N57:N58"/>
    <mergeCell ref="T57:T58"/>
    <mergeCell ref="X57:X58"/>
    <mergeCell ref="Y57:Y58"/>
    <mergeCell ref="Z57:Z58"/>
    <mergeCell ref="AA57:AA58"/>
    <mergeCell ref="B61:C61"/>
    <mergeCell ref="D61:E61"/>
    <mergeCell ref="F61:G61"/>
    <mergeCell ref="L61:M61"/>
    <mergeCell ref="J61:K61"/>
    <mergeCell ref="H61:I61"/>
    <mergeCell ref="Q57:Q58"/>
    <mergeCell ref="R57:R58"/>
    <mergeCell ref="S57:S58"/>
    <mergeCell ref="F62:F63"/>
    <mergeCell ref="G62:G63"/>
    <mergeCell ref="F64:F65"/>
    <mergeCell ref="G64:G65"/>
    <mergeCell ref="A64:A65"/>
    <mergeCell ref="B64:B65"/>
    <mergeCell ref="C64:C65"/>
    <mergeCell ref="D64:E65"/>
    <mergeCell ref="R62:R63"/>
    <mergeCell ref="S62:S63"/>
    <mergeCell ref="A62:A63"/>
    <mergeCell ref="B62:C63"/>
    <mergeCell ref="D62:D63"/>
    <mergeCell ref="E62:E63"/>
    <mergeCell ref="N62:N63"/>
    <mergeCell ref="O62:O63"/>
    <mergeCell ref="P62:P63"/>
    <mergeCell ref="Q62:Q63"/>
    <mergeCell ref="AC62:AC63"/>
    <mergeCell ref="AD62:AD63"/>
    <mergeCell ref="T62:T63"/>
    <mergeCell ref="V62:V63"/>
    <mergeCell ref="W62:W63"/>
    <mergeCell ref="X62:X63"/>
    <mergeCell ref="Y62:Y63"/>
    <mergeCell ref="Z62:Z63"/>
    <mergeCell ref="H64:H65"/>
    <mergeCell ref="I64:I65"/>
    <mergeCell ref="AA62:AA63"/>
    <mergeCell ref="AB62:AB63"/>
    <mergeCell ref="H62:H63"/>
    <mergeCell ref="I62:I63"/>
    <mergeCell ref="W64:W65"/>
    <mergeCell ref="X64:X65"/>
    <mergeCell ref="AA64:AA65"/>
    <mergeCell ref="AB64:AB65"/>
    <mergeCell ref="E66:E67"/>
    <mergeCell ref="F66:G67"/>
    <mergeCell ref="Y64:Y65"/>
    <mergeCell ref="Z64:Z65"/>
    <mergeCell ref="N64:N65"/>
    <mergeCell ref="O64:O65"/>
    <mergeCell ref="P64:P65"/>
    <mergeCell ref="Q64:Q65"/>
    <mergeCell ref="R64:R65"/>
    <mergeCell ref="S64:S65"/>
    <mergeCell ref="T64:T65"/>
    <mergeCell ref="V64:V65"/>
    <mergeCell ref="R66:R67"/>
    <mergeCell ref="S66:S67"/>
    <mergeCell ref="A66:A67"/>
    <mergeCell ref="B66:B67"/>
    <mergeCell ref="C66:C67"/>
    <mergeCell ref="D66:D67"/>
    <mergeCell ref="H66:H67"/>
    <mergeCell ref="I66:I67"/>
    <mergeCell ref="AC64:AC65"/>
    <mergeCell ref="AD64:AD65"/>
    <mergeCell ref="Y66:Y67"/>
    <mergeCell ref="Z66:Z67"/>
    <mergeCell ref="N66:N67"/>
    <mergeCell ref="O66:O67"/>
    <mergeCell ref="P66:P67"/>
    <mergeCell ref="Q66:Q67"/>
    <mergeCell ref="S68:S69"/>
    <mergeCell ref="AA66:AA67"/>
    <mergeCell ref="AD68:AD69"/>
    <mergeCell ref="A68:A69"/>
    <mergeCell ref="B68:B69"/>
    <mergeCell ref="C68:C69"/>
    <mergeCell ref="D68:D69"/>
    <mergeCell ref="AB66:AB67"/>
    <mergeCell ref="AC66:AC67"/>
    <mergeCell ref="G68:G69"/>
    <mergeCell ref="AB68:AB69"/>
    <mergeCell ref="AC68:AC69"/>
    <mergeCell ref="T68:T69"/>
    <mergeCell ref="AD66:AD67"/>
    <mergeCell ref="T66:T67"/>
    <mergeCell ref="V66:V67"/>
    <mergeCell ref="W66:W67"/>
    <mergeCell ref="X66:X67"/>
    <mergeCell ref="O68:O69"/>
    <mergeCell ref="P68:P69"/>
    <mergeCell ref="Q68:Q69"/>
    <mergeCell ref="R68:R69"/>
    <mergeCell ref="N68:N69"/>
    <mergeCell ref="A70:A71"/>
    <mergeCell ref="B70:B71"/>
    <mergeCell ref="C70:C71"/>
    <mergeCell ref="D70:D71"/>
    <mergeCell ref="E70:E71"/>
    <mergeCell ref="F70:F71"/>
    <mergeCell ref="H68:I69"/>
    <mergeCell ref="E68:E69"/>
    <mergeCell ref="F68:F69"/>
    <mergeCell ref="AA68:AA69"/>
    <mergeCell ref="V68:V69"/>
    <mergeCell ref="W68:W69"/>
    <mergeCell ref="X68:X69"/>
    <mergeCell ref="Y68:Y69"/>
    <mergeCell ref="Z68:Z69"/>
    <mergeCell ref="AD70:AD71"/>
    <mergeCell ref="A72:A73"/>
    <mergeCell ref="B72:B73"/>
    <mergeCell ref="C72:C73"/>
    <mergeCell ref="D72:D73"/>
    <mergeCell ref="E72:E73"/>
    <mergeCell ref="F72:F73"/>
    <mergeCell ref="T70:T71"/>
    <mergeCell ref="V70:V71"/>
    <mergeCell ref="W70:W71"/>
    <mergeCell ref="G72:G73"/>
    <mergeCell ref="H72:H73"/>
    <mergeCell ref="I72:I73"/>
    <mergeCell ref="AA70:AA71"/>
    <mergeCell ref="N70:N71"/>
    <mergeCell ref="G70:G71"/>
    <mergeCell ref="H70:H71"/>
    <mergeCell ref="I70:I71"/>
    <mergeCell ref="AC70:AC71"/>
    <mergeCell ref="X70:X71"/>
    <mergeCell ref="Y70:Y71"/>
    <mergeCell ref="Z70:Z71"/>
    <mergeCell ref="S70:S71"/>
    <mergeCell ref="Y72:Y73"/>
    <mergeCell ref="X72:X73"/>
    <mergeCell ref="AB70:AB71"/>
    <mergeCell ref="O70:O71"/>
    <mergeCell ref="P70:P71"/>
    <mergeCell ref="Q70:Q71"/>
    <mergeCell ref="R70:R71"/>
    <mergeCell ref="Z72:Z73"/>
    <mergeCell ref="N72:N73"/>
    <mergeCell ref="O72:O73"/>
    <mergeCell ref="P72:P73"/>
    <mergeCell ref="Q72:Q73"/>
    <mergeCell ref="R72:R73"/>
    <mergeCell ref="S72:S73"/>
    <mergeCell ref="T72:T73"/>
    <mergeCell ref="V72:V73"/>
    <mergeCell ref="W72:W73"/>
    <mergeCell ref="AA72:AA73"/>
    <mergeCell ref="AB72:AB73"/>
    <mergeCell ref="AC72:AC73"/>
    <mergeCell ref="AD72:AD73"/>
    <mergeCell ref="K68:K69"/>
    <mergeCell ref="J68:J69"/>
    <mergeCell ref="J72:J73"/>
    <mergeCell ref="M70:M71"/>
    <mergeCell ref="L70:L71"/>
    <mergeCell ref="J70:K71"/>
    <mergeCell ref="L72:M73"/>
    <mergeCell ref="K72:K73"/>
    <mergeCell ref="M68:M69"/>
    <mergeCell ref="L68:L69"/>
    <mergeCell ref="K66:K67"/>
    <mergeCell ref="J66:J67"/>
    <mergeCell ref="M64:M65"/>
    <mergeCell ref="L64:L65"/>
    <mergeCell ref="K64:K65"/>
    <mergeCell ref="J64:J65"/>
    <mergeCell ref="M66:M67"/>
    <mergeCell ref="L66:L67"/>
    <mergeCell ref="J62:J63"/>
    <mergeCell ref="L57:M58"/>
    <mergeCell ref="K57:K58"/>
    <mergeCell ref="J57:J58"/>
    <mergeCell ref="M55:M56"/>
    <mergeCell ref="K53:K54"/>
    <mergeCell ref="M62:M63"/>
    <mergeCell ref="L62:L63"/>
    <mergeCell ref="K62:K63"/>
    <mergeCell ref="L51:L52"/>
    <mergeCell ref="K51:K52"/>
    <mergeCell ref="J51:J52"/>
    <mergeCell ref="J55:K56"/>
    <mergeCell ref="L55:L56"/>
    <mergeCell ref="J42:J43"/>
    <mergeCell ref="L40:L41"/>
    <mergeCell ref="J40:K41"/>
    <mergeCell ref="M38:M39"/>
    <mergeCell ref="L38:L39"/>
    <mergeCell ref="K38:K39"/>
    <mergeCell ref="J38:J39"/>
    <mergeCell ref="J34:J35"/>
    <mergeCell ref="K32:K33"/>
    <mergeCell ref="J32:J33"/>
    <mergeCell ref="K34:K35"/>
    <mergeCell ref="L34:L35"/>
    <mergeCell ref="M34:M35"/>
    <mergeCell ref="L42:M43"/>
    <mergeCell ref="K42:K43"/>
    <mergeCell ref="M36:M37"/>
    <mergeCell ref="L36:L37"/>
    <mergeCell ref="K36:K37"/>
    <mergeCell ref="J36:J37"/>
    <mergeCell ref="M17:M18"/>
    <mergeCell ref="J2:K2"/>
    <mergeCell ref="M9:M10"/>
    <mergeCell ref="K9:K10"/>
    <mergeCell ref="L2:M2"/>
    <mergeCell ref="M3:M4"/>
    <mergeCell ref="K3:K4"/>
    <mergeCell ref="J3:J4"/>
    <mergeCell ref="M19:M20"/>
    <mergeCell ref="L19:L20"/>
    <mergeCell ref="K23:K24"/>
    <mergeCell ref="L21:L22"/>
    <mergeCell ref="M21:M22"/>
    <mergeCell ref="K19:K20"/>
    <mergeCell ref="J5:J6"/>
    <mergeCell ref="K5:K6"/>
    <mergeCell ref="J31:K31"/>
    <mergeCell ref="K21:K22"/>
    <mergeCell ref="J27:J28"/>
    <mergeCell ref="J7:J8"/>
    <mergeCell ref="K7:K8"/>
    <mergeCell ref="F27:F28"/>
    <mergeCell ref="E27:E28"/>
    <mergeCell ref="V23:V24"/>
    <mergeCell ref="R23:R24"/>
    <mergeCell ref="Q23:Q24"/>
    <mergeCell ref="N23:N24"/>
    <mergeCell ref="M23:M24"/>
    <mergeCell ref="L23:L24"/>
    <mergeCell ref="G23:G24"/>
    <mergeCell ref="V25:V26"/>
    <mergeCell ref="A13:A14"/>
    <mergeCell ref="AE11:AE12"/>
    <mergeCell ref="S11:S12"/>
    <mergeCell ref="R11:R12"/>
    <mergeCell ref="L11:L12"/>
    <mergeCell ref="J11:K12"/>
    <mergeCell ref="AD13:AD14"/>
    <mergeCell ref="AD11:AD12"/>
    <mergeCell ref="O13:O14"/>
    <mergeCell ref="P13:P14"/>
    <mergeCell ref="K13:K14"/>
    <mergeCell ref="B13:B14"/>
    <mergeCell ref="G13:G14"/>
    <mergeCell ref="F11:F12"/>
    <mergeCell ref="E11:E12"/>
    <mergeCell ref="Z9:Z10"/>
    <mergeCell ref="Y9:Y10"/>
    <mergeCell ref="AE13:AE14"/>
    <mergeCell ref="L13:M14"/>
    <mergeCell ref="AC13:AC14"/>
    <mergeCell ref="AB13:AB14"/>
    <mergeCell ref="W11:W12"/>
    <mergeCell ref="AB11:AB12"/>
    <mergeCell ref="Z13:Z14"/>
    <mergeCell ref="AA13:AA14"/>
    <mergeCell ref="AE9:AE10"/>
    <mergeCell ref="AD9:AD10"/>
    <mergeCell ref="AB9:AB10"/>
    <mergeCell ref="AA9:AA10"/>
    <mergeCell ref="AC9:AC1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2:M36"/>
  <sheetViews>
    <sheetView tabSelected="1" zoomScalePageLayoutView="0" workbookViewId="0" topLeftCell="F16">
      <selection activeCell="M27" sqref="M27"/>
    </sheetView>
  </sheetViews>
  <sheetFormatPr defaultColWidth="9.140625" defaultRowHeight="15"/>
  <cols>
    <col min="1" max="1" width="21.57421875" style="0" hidden="1" customWidth="1"/>
    <col min="2" max="2" width="0" style="0" hidden="1" customWidth="1"/>
    <col min="3" max="3" width="25.7109375" style="0" customWidth="1"/>
    <col min="4" max="4" width="9.421875" style="0" customWidth="1"/>
    <col min="5" max="5" width="36.57421875" style="0" customWidth="1"/>
    <col min="7" max="7" width="16.00390625" style="0" bestFit="1" customWidth="1"/>
    <col min="10" max="10" width="24.28125" style="0" bestFit="1" customWidth="1"/>
    <col min="11" max="11" width="31.140625" style="0" bestFit="1" customWidth="1"/>
    <col min="12" max="12" width="21.421875" style="0" bestFit="1" customWidth="1"/>
    <col min="13" max="13" width="27.57421875" style="0" bestFit="1" customWidth="1"/>
  </cols>
  <sheetData>
    <row r="2" spans="1:9" ht="15">
      <c r="A2" s="288" t="s">
        <v>23</v>
      </c>
      <c r="B2" s="288"/>
      <c r="C2" s="288" t="s">
        <v>24</v>
      </c>
      <c r="D2" s="288"/>
      <c r="E2" s="288" t="s">
        <v>16</v>
      </c>
      <c r="F2" s="288"/>
      <c r="I2" s="1"/>
    </row>
    <row r="3" spans="1:9" ht="15">
      <c r="A3" s="288"/>
      <c r="B3" s="288"/>
      <c r="C3" s="288"/>
      <c r="D3" s="288"/>
      <c r="E3" s="288"/>
      <c r="F3" s="288"/>
      <c r="I3" s="1"/>
    </row>
    <row r="4" ht="15">
      <c r="I4" s="1"/>
    </row>
    <row r="5" spans="9:13" ht="15">
      <c r="I5" s="11" t="s">
        <v>17</v>
      </c>
      <c r="J5" s="11" t="s">
        <v>18</v>
      </c>
      <c r="K5" s="11" t="s">
        <v>19</v>
      </c>
      <c r="L5" s="11" t="s">
        <v>20</v>
      </c>
      <c r="M5" s="11" t="s">
        <v>97</v>
      </c>
    </row>
    <row r="6" spans="9:13" ht="15">
      <c r="I6" s="10">
        <v>1</v>
      </c>
      <c r="J6" s="20" t="s">
        <v>39</v>
      </c>
      <c r="K6" s="22" t="s">
        <v>398</v>
      </c>
      <c r="L6" s="23" t="s">
        <v>98</v>
      </c>
      <c r="M6" t="s">
        <v>399</v>
      </c>
    </row>
    <row r="7" spans="1:13" ht="15.75" thickBot="1">
      <c r="A7" s="12" t="s">
        <v>91</v>
      </c>
      <c r="B7" s="10">
        <v>19</v>
      </c>
      <c r="C7" s="10"/>
      <c r="D7" s="10"/>
      <c r="E7" s="10"/>
      <c r="F7" s="10"/>
      <c r="G7" s="10"/>
      <c r="H7" s="10"/>
      <c r="I7" s="10" t="s">
        <v>11</v>
      </c>
      <c r="J7" s="20" t="s">
        <v>280</v>
      </c>
      <c r="K7" s="22" t="s">
        <v>400</v>
      </c>
      <c r="L7" s="23" t="s">
        <v>374</v>
      </c>
      <c r="M7" t="s">
        <v>388</v>
      </c>
    </row>
    <row r="8" spans="1:13" ht="15.75" thickBot="1">
      <c r="A8" s="13"/>
      <c r="B8" s="8"/>
      <c r="C8" s="26" t="s">
        <v>36</v>
      </c>
      <c r="D8" s="26">
        <v>2</v>
      </c>
      <c r="E8" s="10"/>
      <c r="F8" s="10"/>
      <c r="G8" s="10"/>
      <c r="H8" s="10"/>
      <c r="I8" s="10" t="s">
        <v>12</v>
      </c>
      <c r="J8" s="20" t="s">
        <v>397</v>
      </c>
      <c r="K8" s="22" t="s">
        <v>401</v>
      </c>
      <c r="L8" s="23" t="s">
        <v>402</v>
      </c>
      <c r="M8" t="s">
        <v>396</v>
      </c>
    </row>
    <row r="9" spans="1:13" ht="17.25" thickBot="1" thickTop="1">
      <c r="A9" s="48" t="s">
        <v>96</v>
      </c>
      <c r="B9" s="9">
        <v>3</v>
      </c>
      <c r="C9" s="31"/>
      <c r="D9" s="38"/>
      <c r="E9" s="84" t="s">
        <v>273</v>
      </c>
      <c r="F9" s="57"/>
      <c r="G9" s="112">
        <v>6</v>
      </c>
      <c r="H9" s="10"/>
      <c r="I9" s="10" t="s">
        <v>13</v>
      </c>
      <c r="J9" s="20" t="s">
        <v>36</v>
      </c>
      <c r="K9" s="22" t="s">
        <v>400</v>
      </c>
      <c r="L9" s="23" t="s">
        <v>374</v>
      </c>
      <c r="M9" t="s">
        <v>403</v>
      </c>
    </row>
    <row r="10" spans="1:13" ht="15.75">
      <c r="A10" s="14"/>
      <c r="B10" s="28"/>
      <c r="C10" s="32"/>
      <c r="D10" s="26"/>
      <c r="E10" s="33"/>
      <c r="F10" s="15"/>
      <c r="G10" s="10"/>
      <c r="H10" s="10"/>
      <c r="I10" s="10" t="s">
        <v>14</v>
      </c>
      <c r="J10" s="20" t="s">
        <v>261</v>
      </c>
      <c r="K10" s="22" t="s">
        <v>404</v>
      </c>
      <c r="L10" s="23" t="s">
        <v>373</v>
      </c>
      <c r="M10" t="s">
        <v>405</v>
      </c>
    </row>
    <row r="11" spans="1:13" ht="16.5" thickBot="1">
      <c r="A11" s="51" t="s">
        <v>35</v>
      </c>
      <c r="B11" s="29">
        <v>3</v>
      </c>
      <c r="C11" s="32"/>
      <c r="D11" s="26"/>
      <c r="E11" s="26"/>
      <c r="F11" s="16"/>
      <c r="G11" s="10"/>
      <c r="H11" s="10"/>
      <c r="I11" s="10" t="s">
        <v>42</v>
      </c>
      <c r="J11" s="20" t="s">
        <v>263</v>
      </c>
      <c r="K11" s="22" t="s">
        <v>406</v>
      </c>
      <c r="L11" s="23" t="s">
        <v>380</v>
      </c>
      <c r="M11" t="s">
        <v>407</v>
      </c>
    </row>
    <row r="12" spans="1:12" ht="16.5" thickBot="1">
      <c r="A12" s="17"/>
      <c r="B12" s="8"/>
      <c r="C12" s="87" t="s">
        <v>273</v>
      </c>
      <c r="D12" s="54">
        <v>10</v>
      </c>
      <c r="E12" s="26"/>
      <c r="F12" s="16"/>
      <c r="G12" s="10"/>
      <c r="H12" s="10"/>
      <c r="I12" s="10"/>
      <c r="J12" s="49"/>
      <c r="K12" s="22"/>
      <c r="L12" s="23"/>
    </row>
    <row r="13" spans="1:12" ht="17.25" thickBot="1" thickTop="1">
      <c r="A13" s="27" t="s">
        <v>37</v>
      </c>
      <c r="B13" s="9">
        <v>10</v>
      </c>
      <c r="C13" s="10"/>
      <c r="D13" s="10"/>
      <c r="E13" s="26"/>
      <c r="F13" s="16"/>
      <c r="G13" s="10"/>
      <c r="H13" s="10"/>
      <c r="I13" s="10"/>
      <c r="J13" s="49"/>
      <c r="K13" s="22"/>
      <c r="L13" s="23"/>
    </row>
    <row r="14" spans="2:12" ht="15.75">
      <c r="B14" s="10"/>
      <c r="C14" s="10"/>
      <c r="D14" s="10"/>
      <c r="E14" s="26"/>
      <c r="F14" s="16"/>
      <c r="G14" s="10"/>
      <c r="H14" s="10"/>
      <c r="I14" s="10"/>
      <c r="J14" s="21"/>
      <c r="K14" s="22"/>
      <c r="L14" s="23"/>
    </row>
    <row r="15" spans="1:12" ht="16.5" thickBot="1">
      <c r="A15" s="12" t="s">
        <v>36</v>
      </c>
      <c r="B15" s="10">
        <v>8</v>
      </c>
      <c r="C15" s="10"/>
      <c r="D15" s="10"/>
      <c r="E15" s="26"/>
      <c r="F15" s="16"/>
      <c r="G15" s="10"/>
      <c r="H15" s="10"/>
      <c r="I15" s="10"/>
      <c r="J15" s="21"/>
      <c r="K15" s="22"/>
      <c r="L15" s="23"/>
    </row>
    <row r="16" spans="1:12" ht="16.5" thickBot="1">
      <c r="A16" s="17"/>
      <c r="B16" s="8"/>
      <c r="C16" s="26" t="s">
        <v>34</v>
      </c>
      <c r="D16" s="26">
        <v>10</v>
      </c>
      <c r="E16" s="26"/>
      <c r="F16" s="16"/>
      <c r="G16" s="10"/>
      <c r="H16" s="10"/>
      <c r="I16" s="10"/>
      <c r="J16" s="21"/>
      <c r="K16" s="22"/>
      <c r="L16" s="23"/>
    </row>
    <row r="17" spans="1:12" ht="17.25" thickBot="1" thickTop="1">
      <c r="A17" s="48" t="s">
        <v>39</v>
      </c>
      <c r="B17" s="9">
        <v>0</v>
      </c>
      <c r="C17" s="31"/>
      <c r="D17" s="38"/>
      <c r="E17" s="19" t="s">
        <v>34</v>
      </c>
      <c r="F17" s="18"/>
      <c r="G17" s="112">
        <v>7</v>
      </c>
      <c r="H17" s="10"/>
      <c r="I17" s="10"/>
      <c r="J17" s="21"/>
      <c r="K17" s="22"/>
      <c r="L17" s="23"/>
    </row>
    <row r="18" spans="1:12" ht="15">
      <c r="A18" s="14"/>
      <c r="B18" s="28"/>
      <c r="C18" s="32"/>
      <c r="D18" s="26"/>
      <c r="E18" s="10"/>
      <c r="F18" s="10"/>
      <c r="G18" s="10"/>
      <c r="H18" s="10"/>
      <c r="I18" s="10"/>
      <c r="J18" s="46"/>
      <c r="K18" s="22"/>
      <c r="L18" s="23"/>
    </row>
    <row r="19" spans="1:12" ht="15.75" thickBot="1">
      <c r="A19" s="51" t="s">
        <v>89</v>
      </c>
      <c r="B19" s="29">
        <v>16</v>
      </c>
      <c r="C19" s="32"/>
      <c r="D19" s="26"/>
      <c r="E19" s="10"/>
      <c r="F19" s="10"/>
      <c r="G19" s="10"/>
      <c r="H19" s="10"/>
      <c r="I19" s="10"/>
      <c r="J19" s="46"/>
      <c r="K19" s="22"/>
      <c r="L19" s="23"/>
    </row>
    <row r="20" spans="1:12" ht="15.75" thickBot="1">
      <c r="A20" s="17"/>
      <c r="B20" s="30"/>
      <c r="C20" s="53" t="s">
        <v>288</v>
      </c>
      <c r="D20" s="52">
        <v>5</v>
      </c>
      <c r="E20" s="34"/>
      <c r="F20" s="14"/>
      <c r="G20" s="10"/>
      <c r="I20" s="10"/>
      <c r="J20" s="46"/>
      <c r="K20" s="22"/>
      <c r="L20" s="23"/>
    </row>
    <row r="21" spans="1:12" ht="16.5" thickBot="1" thickTop="1">
      <c r="A21" s="27" t="s">
        <v>41</v>
      </c>
      <c r="B21" s="50">
        <v>0</v>
      </c>
      <c r="E21" s="89" t="s">
        <v>36</v>
      </c>
      <c r="F21" s="55"/>
      <c r="G21" s="318">
        <v>4</v>
      </c>
      <c r="I21" s="10"/>
      <c r="J21" s="47"/>
      <c r="K21" s="22"/>
      <c r="L21" s="1"/>
    </row>
    <row r="22" spans="4:12" ht="15.75" thickTop="1">
      <c r="D22" s="39"/>
      <c r="E22" s="39"/>
      <c r="F22" s="40"/>
      <c r="G22" s="318"/>
      <c r="I22" s="10"/>
      <c r="J22" s="44"/>
      <c r="K22" s="22"/>
      <c r="L22" s="1"/>
    </row>
    <row r="23" spans="4:12" ht="15.75">
      <c r="D23" s="14"/>
      <c r="E23" s="36"/>
      <c r="F23" s="41"/>
      <c r="G23" s="318"/>
      <c r="I23" s="10"/>
      <c r="J23" s="44"/>
      <c r="K23" s="22"/>
      <c r="L23" s="1"/>
    </row>
    <row r="24" spans="4:12" ht="15.75">
      <c r="D24" s="14"/>
      <c r="E24" s="36"/>
      <c r="F24" s="41"/>
      <c r="G24" s="319"/>
      <c r="I24" s="10"/>
      <c r="J24" s="43"/>
      <c r="K24" s="22"/>
      <c r="L24" s="1"/>
    </row>
    <row r="25" spans="4:11" ht="15.75">
      <c r="D25" s="14"/>
      <c r="E25" s="36"/>
      <c r="F25" s="41"/>
      <c r="G25" s="320"/>
      <c r="I25" s="10"/>
      <c r="J25" s="43"/>
      <c r="K25" s="22"/>
    </row>
    <row r="26" spans="4:10" ht="15.75" thickBot="1">
      <c r="D26" s="42"/>
      <c r="E26" s="92" t="s">
        <v>288</v>
      </c>
      <c r="F26" s="56"/>
      <c r="G26" s="320">
        <v>9</v>
      </c>
      <c r="I26" s="10"/>
      <c r="J26" s="45"/>
    </row>
    <row r="27" spans="5:10" ht="15.75" thickTop="1">
      <c r="E27" s="36"/>
      <c r="F27" s="35"/>
      <c r="I27" s="10"/>
      <c r="J27" s="45"/>
    </row>
    <row r="28" spans="5:12" ht="15.75">
      <c r="E28" s="36"/>
      <c r="F28" s="37"/>
      <c r="G28" s="10"/>
      <c r="I28" s="10"/>
      <c r="J28" s="20" t="s">
        <v>45</v>
      </c>
      <c r="K28" t="s">
        <v>385</v>
      </c>
      <c r="L28" t="s">
        <v>39</v>
      </c>
    </row>
    <row r="29" spans="5:13" ht="15">
      <c r="E29" s="36"/>
      <c r="F29" s="14"/>
      <c r="G29" s="10"/>
      <c r="I29" s="10"/>
      <c r="J29" s="64" t="s">
        <v>100</v>
      </c>
      <c r="K29" t="s">
        <v>396</v>
      </c>
      <c r="L29" t="s">
        <v>397</v>
      </c>
      <c r="M29" t="s">
        <v>408</v>
      </c>
    </row>
    <row r="30" spans="5:9" ht="15">
      <c r="E30" s="36"/>
      <c r="F30" s="35"/>
      <c r="G30" s="10"/>
      <c r="I30" s="10"/>
    </row>
    <row r="31" spans="5:9" ht="15.75">
      <c r="E31" s="36"/>
      <c r="F31" s="37"/>
      <c r="G31" s="10"/>
      <c r="I31" s="10"/>
    </row>
    <row r="32" spans="5:9" ht="15.75">
      <c r="E32" s="36"/>
      <c r="F32" s="37"/>
      <c r="G32" s="10"/>
      <c r="I32" s="10"/>
    </row>
    <row r="33" spans="5:9" ht="15">
      <c r="E33" s="36"/>
      <c r="F33" s="14"/>
      <c r="G33" s="10"/>
      <c r="I33" s="10"/>
    </row>
    <row r="34" spans="5:7" ht="15">
      <c r="E34" s="36"/>
      <c r="F34" s="35"/>
      <c r="G34" s="10"/>
    </row>
    <row r="35" spans="5:7" ht="15.75">
      <c r="E35" s="36"/>
      <c r="F35" s="37"/>
      <c r="G35" s="10"/>
    </row>
    <row r="36" spans="5:6" ht="15.75">
      <c r="E36" s="36"/>
      <c r="F36" s="37"/>
    </row>
  </sheetData>
  <sheetProtection/>
  <mergeCells count="3">
    <mergeCell ref="A2:B3"/>
    <mergeCell ref="E2:F3"/>
    <mergeCell ref="C2:D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3:K50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5.28125" style="0" customWidth="1"/>
    <col min="2" max="2" width="25.57421875" style="0" customWidth="1"/>
    <col min="3" max="3" width="13.421875" style="0" bestFit="1" customWidth="1"/>
    <col min="11" max="11" width="12.421875" style="0" customWidth="1"/>
  </cols>
  <sheetData>
    <row r="3" spans="1:11" ht="15">
      <c r="A3" s="60" t="s">
        <v>40</v>
      </c>
      <c r="B3" s="60" t="s">
        <v>58</v>
      </c>
      <c r="C3" s="60" t="s">
        <v>59</v>
      </c>
      <c r="D3" s="60" t="s">
        <v>60</v>
      </c>
      <c r="E3" s="60" t="s">
        <v>61</v>
      </c>
      <c r="F3" s="60" t="s">
        <v>62</v>
      </c>
      <c r="G3" s="60" t="s">
        <v>63</v>
      </c>
      <c r="H3" s="60" t="s">
        <v>64</v>
      </c>
      <c r="I3" s="60" t="s">
        <v>65</v>
      </c>
      <c r="J3" s="60" t="s">
        <v>66</v>
      </c>
      <c r="K3" s="62" t="s">
        <v>67</v>
      </c>
    </row>
    <row r="4" spans="1:11" ht="18.75">
      <c r="A4" t="s">
        <v>10</v>
      </c>
      <c r="B4" s="80" t="s">
        <v>392</v>
      </c>
      <c r="C4" s="98" t="s">
        <v>395</v>
      </c>
      <c r="D4" s="1">
        <v>7</v>
      </c>
      <c r="E4" s="1">
        <v>2</v>
      </c>
      <c r="F4" s="1">
        <v>8</v>
      </c>
      <c r="G4" s="1">
        <v>5</v>
      </c>
      <c r="H4" s="59"/>
      <c r="I4" s="59"/>
      <c r="J4" s="59"/>
      <c r="K4" s="63">
        <f>SUM(D4:J4)</f>
        <v>22</v>
      </c>
    </row>
    <row r="5" spans="1:11" ht="18.75">
      <c r="A5" t="s">
        <v>11</v>
      </c>
      <c r="B5" s="80" t="s">
        <v>387</v>
      </c>
      <c r="C5" s="98" t="s">
        <v>280</v>
      </c>
      <c r="D5" s="1">
        <v>4</v>
      </c>
      <c r="E5" s="1">
        <v>11</v>
      </c>
      <c r="F5" s="1">
        <v>2</v>
      </c>
      <c r="G5" s="1">
        <v>0</v>
      </c>
      <c r="H5" s="59"/>
      <c r="I5" s="59"/>
      <c r="J5" s="59"/>
      <c r="K5" s="63">
        <f>SUM(D5:J5)</f>
        <v>17</v>
      </c>
    </row>
    <row r="6" spans="1:11" ht="18.75">
      <c r="A6" t="s">
        <v>12</v>
      </c>
      <c r="B6" s="101" t="s">
        <v>388</v>
      </c>
      <c r="C6" s="98" t="s">
        <v>280</v>
      </c>
      <c r="D6" s="1">
        <v>3</v>
      </c>
      <c r="E6" s="1">
        <v>7</v>
      </c>
      <c r="F6" s="1">
        <v>2</v>
      </c>
      <c r="G6" s="1">
        <v>4</v>
      </c>
      <c r="H6" s="59"/>
      <c r="I6" s="59"/>
      <c r="J6" s="59"/>
      <c r="K6" s="63">
        <f>SUM(D6:J6)</f>
        <v>16</v>
      </c>
    </row>
    <row r="7" spans="1:11" ht="18.75">
      <c r="A7" t="s">
        <v>13</v>
      </c>
      <c r="B7" s="101" t="s">
        <v>393</v>
      </c>
      <c r="C7" s="98" t="s">
        <v>395</v>
      </c>
      <c r="D7" s="1">
        <v>9</v>
      </c>
      <c r="E7" s="1">
        <v>2</v>
      </c>
      <c r="F7" s="1">
        <v>1</v>
      </c>
      <c r="G7" s="1">
        <v>3</v>
      </c>
      <c r="H7" s="59"/>
      <c r="I7" s="59"/>
      <c r="J7" s="59"/>
      <c r="K7" s="63">
        <f>SUM(D7:J7)</f>
        <v>15</v>
      </c>
    </row>
    <row r="8" spans="1:11" ht="18.75">
      <c r="A8" t="s">
        <v>14</v>
      </c>
      <c r="B8" s="101" t="s">
        <v>385</v>
      </c>
      <c r="C8" s="98" t="s">
        <v>39</v>
      </c>
      <c r="D8" s="1">
        <v>4</v>
      </c>
      <c r="E8" s="1">
        <v>3</v>
      </c>
      <c r="F8" s="1">
        <v>3</v>
      </c>
      <c r="G8" s="59"/>
      <c r="H8" s="59"/>
      <c r="I8" s="59"/>
      <c r="J8" s="59"/>
      <c r="K8" s="63">
        <f>SUM(D8:J8)</f>
        <v>10</v>
      </c>
    </row>
    <row r="9" spans="1:11" ht="18.75">
      <c r="A9" t="s">
        <v>42</v>
      </c>
      <c r="B9" s="104" t="s">
        <v>399</v>
      </c>
      <c r="C9" s="98" t="s">
        <v>39</v>
      </c>
      <c r="D9" s="1">
        <v>3</v>
      </c>
      <c r="E9" s="1">
        <v>1</v>
      </c>
      <c r="F9" s="1">
        <v>5</v>
      </c>
      <c r="G9" s="59"/>
      <c r="H9" s="59"/>
      <c r="I9" s="59"/>
      <c r="J9" s="59"/>
      <c r="K9" s="63">
        <f>SUM(D9:J9)</f>
        <v>9</v>
      </c>
    </row>
    <row r="10" spans="1:11" ht="18.75">
      <c r="A10" t="s">
        <v>43</v>
      </c>
      <c r="B10" s="101" t="s">
        <v>389</v>
      </c>
      <c r="C10" s="98" t="s">
        <v>280</v>
      </c>
      <c r="D10" s="1">
        <v>2</v>
      </c>
      <c r="E10" s="1">
        <v>3</v>
      </c>
      <c r="F10" s="1">
        <v>1</v>
      </c>
      <c r="G10" s="1">
        <v>2</v>
      </c>
      <c r="H10" s="59"/>
      <c r="I10" s="59"/>
      <c r="J10" s="59"/>
      <c r="K10" s="63">
        <f>SUM(D10:J10)</f>
        <v>8</v>
      </c>
    </row>
    <row r="11" spans="1:11" ht="18.75">
      <c r="A11" t="s">
        <v>44</v>
      </c>
      <c r="B11" s="101" t="s">
        <v>390</v>
      </c>
      <c r="C11" s="98" t="s">
        <v>280</v>
      </c>
      <c r="D11" s="1">
        <v>3</v>
      </c>
      <c r="E11" s="1">
        <v>0</v>
      </c>
      <c r="F11" s="1">
        <v>4</v>
      </c>
      <c r="G11" s="1">
        <v>1</v>
      </c>
      <c r="H11" s="59"/>
      <c r="I11" s="59"/>
      <c r="J11" s="59"/>
      <c r="K11" s="63">
        <f>SUM(D11:J11)</f>
        <v>8</v>
      </c>
    </row>
    <row r="12" spans="1:11" ht="18.75">
      <c r="A12" t="s">
        <v>15</v>
      </c>
      <c r="B12" s="81" t="s">
        <v>294</v>
      </c>
      <c r="C12" s="98" t="s">
        <v>36</v>
      </c>
      <c r="D12" s="1">
        <v>0</v>
      </c>
      <c r="E12" s="1">
        <v>2</v>
      </c>
      <c r="F12" s="1">
        <v>1</v>
      </c>
      <c r="G12" s="1">
        <v>3</v>
      </c>
      <c r="H12" s="59"/>
      <c r="I12" s="59"/>
      <c r="J12" s="59"/>
      <c r="K12" s="63">
        <f>SUM(D12:J12)</f>
        <v>6</v>
      </c>
    </row>
    <row r="13" spans="1:11" ht="18.75">
      <c r="A13" t="s">
        <v>46</v>
      </c>
      <c r="B13" s="101" t="s">
        <v>394</v>
      </c>
      <c r="C13" s="98" t="s">
        <v>395</v>
      </c>
      <c r="D13" s="1">
        <v>3</v>
      </c>
      <c r="E13" s="1">
        <v>1</v>
      </c>
      <c r="F13" s="1">
        <v>0</v>
      </c>
      <c r="G13" s="1">
        <v>1</v>
      </c>
      <c r="H13" s="59"/>
      <c r="I13" s="59"/>
      <c r="J13" s="59"/>
      <c r="K13" s="63">
        <f>SUM(D13:J13)</f>
        <v>5</v>
      </c>
    </row>
    <row r="14" spans="1:11" ht="18.75">
      <c r="A14" t="s">
        <v>47</v>
      </c>
      <c r="B14" s="101" t="s">
        <v>384</v>
      </c>
      <c r="C14" s="98" t="s">
        <v>39</v>
      </c>
      <c r="D14" s="1">
        <v>0</v>
      </c>
      <c r="E14" s="1">
        <v>2</v>
      </c>
      <c r="F14" s="1">
        <v>1</v>
      </c>
      <c r="G14" s="59"/>
      <c r="H14" s="59"/>
      <c r="I14" s="59"/>
      <c r="J14" s="59"/>
      <c r="K14" s="63">
        <f>SUM(D14:J14)</f>
        <v>3</v>
      </c>
    </row>
    <row r="15" spans="1:11" ht="18.75">
      <c r="A15" t="s">
        <v>48</v>
      </c>
      <c r="B15" s="81" t="s">
        <v>299</v>
      </c>
      <c r="C15" s="98" t="s">
        <v>263</v>
      </c>
      <c r="D15" s="1">
        <v>1</v>
      </c>
      <c r="E15" s="1">
        <v>2</v>
      </c>
      <c r="F15" s="59"/>
      <c r="G15" s="59"/>
      <c r="H15" s="59"/>
      <c r="I15" s="59"/>
      <c r="J15" s="59"/>
      <c r="K15" s="63">
        <f>SUM(D15:J15)</f>
        <v>3</v>
      </c>
    </row>
    <row r="16" spans="1:11" ht="18.75">
      <c r="A16" t="s">
        <v>25</v>
      </c>
      <c r="B16" s="81" t="s">
        <v>291</v>
      </c>
      <c r="C16" s="82" t="s">
        <v>261</v>
      </c>
      <c r="D16" s="1">
        <v>3</v>
      </c>
      <c r="E16" s="1">
        <v>0</v>
      </c>
      <c r="F16" s="59"/>
      <c r="G16" s="59"/>
      <c r="H16" s="59"/>
      <c r="I16" s="59"/>
      <c r="J16" s="59"/>
      <c r="K16" s="63">
        <f>SUM(D16:J16)</f>
        <v>3</v>
      </c>
    </row>
    <row r="17" spans="1:11" ht="18.75">
      <c r="A17" t="s">
        <v>49</v>
      </c>
      <c r="B17" s="101" t="s">
        <v>386</v>
      </c>
      <c r="C17" s="98" t="s">
        <v>39</v>
      </c>
      <c r="D17" s="1">
        <v>1</v>
      </c>
      <c r="E17" s="1">
        <v>0</v>
      </c>
      <c r="F17" s="1">
        <v>1</v>
      </c>
      <c r="G17" s="59"/>
      <c r="H17" s="59"/>
      <c r="I17" s="59"/>
      <c r="J17" s="59"/>
      <c r="K17" s="63">
        <f>SUM(D17:J17)</f>
        <v>2</v>
      </c>
    </row>
    <row r="18" spans="1:11" ht="18.75">
      <c r="A18" t="s">
        <v>50</v>
      </c>
      <c r="B18" s="81" t="s">
        <v>293</v>
      </c>
      <c r="C18" s="98" t="s">
        <v>36</v>
      </c>
      <c r="D18" s="1">
        <v>0</v>
      </c>
      <c r="E18" s="1">
        <v>0</v>
      </c>
      <c r="F18" s="1">
        <v>1</v>
      </c>
      <c r="G18" s="1">
        <v>0</v>
      </c>
      <c r="H18" s="59"/>
      <c r="I18" s="59"/>
      <c r="J18" s="59"/>
      <c r="K18" s="63">
        <f>SUM(D18:J18)</f>
        <v>1</v>
      </c>
    </row>
    <row r="19" spans="1:11" ht="18.75">
      <c r="A19" t="s">
        <v>51</v>
      </c>
      <c r="B19" s="81" t="s">
        <v>295</v>
      </c>
      <c r="C19" s="98" t="s">
        <v>36</v>
      </c>
      <c r="D19" s="1">
        <v>0</v>
      </c>
      <c r="E19" s="1">
        <v>0</v>
      </c>
      <c r="F19" s="1">
        <v>0</v>
      </c>
      <c r="G19" s="1">
        <v>1</v>
      </c>
      <c r="H19" s="59"/>
      <c r="I19" s="59"/>
      <c r="J19" s="59"/>
      <c r="K19" s="63">
        <f>SUM(D19:J19)</f>
        <v>1</v>
      </c>
    </row>
    <row r="20" spans="1:11" ht="18.75">
      <c r="A20" t="s">
        <v>26</v>
      </c>
      <c r="B20" s="81" t="s">
        <v>289</v>
      </c>
      <c r="C20" s="82" t="s">
        <v>261</v>
      </c>
      <c r="D20" s="1">
        <v>1</v>
      </c>
      <c r="E20" s="1">
        <v>0</v>
      </c>
      <c r="F20" s="59"/>
      <c r="G20" s="59"/>
      <c r="H20" s="59"/>
      <c r="I20" s="59"/>
      <c r="J20" s="59"/>
      <c r="K20" s="63">
        <f>SUM(D20:J20)</f>
        <v>1</v>
      </c>
    </row>
    <row r="21" spans="1:11" ht="18.75">
      <c r="A21" t="s">
        <v>52</v>
      </c>
      <c r="B21" s="80" t="s">
        <v>391</v>
      </c>
      <c r="C21" s="98" t="s">
        <v>395</v>
      </c>
      <c r="D21" s="1">
        <v>0</v>
      </c>
      <c r="E21" s="1">
        <v>0</v>
      </c>
      <c r="F21" s="1">
        <v>0</v>
      </c>
      <c r="G21" s="1">
        <v>0</v>
      </c>
      <c r="H21" s="59"/>
      <c r="I21" s="59"/>
      <c r="J21" s="59"/>
      <c r="K21" s="63">
        <f>SUM(D21:J21)</f>
        <v>0</v>
      </c>
    </row>
    <row r="22" spans="1:11" ht="18.75">
      <c r="A22" t="s">
        <v>53</v>
      </c>
      <c r="B22" s="81" t="s">
        <v>297</v>
      </c>
      <c r="C22" s="98" t="s">
        <v>263</v>
      </c>
      <c r="D22" s="1">
        <v>0</v>
      </c>
      <c r="E22" s="1">
        <v>0</v>
      </c>
      <c r="F22" s="59"/>
      <c r="G22" s="59"/>
      <c r="H22" s="59"/>
      <c r="I22" s="59"/>
      <c r="J22" s="59"/>
      <c r="K22" s="63">
        <f>SUM(D22:J22)</f>
        <v>0</v>
      </c>
    </row>
    <row r="23" spans="1:11" ht="18.75">
      <c r="A23" t="s">
        <v>68</v>
      </c>
      <c r="B23" s="81" t="s">
        <v>298</v>
      </c>
      <c r="C23" s="98" t="s">
        <v>263</v>
      </c>
      <c r="D23" s="1">
        <v>0</v>
      </c>
      <c r="E23" s="1">
        <v>0</v>
      </c>
      <c r="F23" s="59"/>
      <c r="G23" s="59"/>
      <c r="H23" s="59"/>
      <c r="I23" s="59"/>
      <c r="J23" s="59"/>
      <c r="K23" s="63">
        <f>SUM(D23:J23)</f>
        <v>0</v>
      </c>
    </row>
    <row r="24" spans="1:11" ht="18.75">
      <c r="A24" t="s">
        <v>69</v>
      </c>
      <c r="B24" s="81" t="s">
        <v>296</v>
      </c>
      <c r="C24" s="98" t="s">
        <v>36</v>
      </c>
      <c r="D24" s="1">
        <v>0</v>
      </c>
      <c r="E24" s="1">
        <v>0</v>
      </c>
      <c r="F24" s="1">
        <v>0</v>
      </c>
      <c r="G24" s="1">
        <v>0</v>
      </c>
      <c r="H24" s="59"/>
      <c r="I24" s="59"/>
      <c r="J24" s="59"/>
      <c r="K24" s="63">
        <f>SUM(D24:J24)</f>
        <v>0</v>
      </c>
    </row>
    <row r="25" spans="1:11" ht="18.75">
      <c r="A25" t="s">
        <v>70</v>
      </c>
      <c r="B25" s="81" t="s">
        <v>292</v>
      </c>
      <c r="C25" s="82" t="s">
        <v>261</v>
      </c>
      <c r="D25" s="1">
        <v>0</v>
      </c>
      <c r="E25" s="1">
        <v>0</v>
      </c>
      <c r="F25" s="59"/>
      <c r="G25" s="59"/>
      <c r="H25" s="59"/>
      <c r="I25" s="59"/>
      <c r="J25" s="59"/>
      <c r="K25" s="63">
        <f>SUM(D25:J25)</f>
        <v>0</v>
      </c>
    </row>
    <row r="26" spans="1:11" ht="18.75">
      <c r="A26" t="s">
        <v>27</v>
      </c>
      <c r="B26" s="81" t="s">
        <v>290</v>
      </c>
      <c r="C26" s="82" t="s">
        <v>261</v>
      </c>
      <c r="D26" s="1">
        <v>0</v>
      </c>
      <c r="E26" s="1">
        <v>0</v>
      </c>
      <c r="F26" s="59"/>
      <c r="G26" s="59"/>
      <c r="H26" s="59"/>
      <c r="I26" s="59"/>
      <c r="J26" s="59"/>
      <c r="K26" s="63">
        <f>SUM(D26:J26)</f>
        <v>0</v>
      </c>
    </row>
    <row r="27" spans="1:11" ht="18.75">
      <c r="A27" t="s">
        <v>28</v>
      </c>
      <c r="B27" s="45"/>
      <c r="D27" s="59"/>
      <c r="E27" s="59"/>
      <c r="F27" s="59"/>
      <c r="G27" s="59"/>
      <c r="H27" s="59"/>
      <c r="I27" s="59"/>
      <c r="J27" s="59"/>
      <c r="K27" s="63">
        <f aca="true" t="shared" si="0" ref="K4:K49">SUM(D27:J27)</f>
        <v>0</v>
      </c>
    </row>
    <row r="28" spans="1:11" ht="18.75">
      <c r="A28" t="s">
        <v>29</v>
      </c>
      <c r="D28" s="59"/>
      <c r="E28" s="59"/>
      <c r="F28" s="59"/>
      <c r="G28" s="59"/>
      <c r="H28" s="59"/>
      <c r="I28" s="59"/>
      <c r="J28" s="59"/>
      <c r="K28" s="63">
        <f t="shared" si="0"/>
        <v>0</v>
      </c>
    </row>
    <row r="29" spans="1:11" ht="18.75">
      <c r="A29" t="s">
        <v>30</v>
      </c>
      <c r="D29" s="59"/>
      <c r="E29" s="59"/>
      <c r="F29" s="59"/>
      <c r="G29" s="59"/>
      <c r="H29" s="59"/>
      <c r="I29" s="59"/>
      <c r="J29" s="59"/>
      <c r="K29" s="63">
        <f t="shared" si="0"/>
        <v>0</v>
      </c>
    </row>
    <row r="30" spans="1:11" ht="18.75">
      <c r="A30" t="s">
        <v>31</v>
      </c>
      <c r="D30" s="59"/>
      <c r="E30" s="59"/>
      <c r="F30" s="59"/>
      <c r="G30" s="59"/>
      <c r="H30" s="59"/>
      <c r="I30" s="59"/>
      <c r="J30" s="59"/>
      <c r="K30" s="63">
        <f t="shared" si="0"/>
        <v>0</v>
      </c>
    </row>
    <row r="31" spans="1:11" ht="18.75">
      <c r="A31" t="s">
        <v>32</v>
      </c>
      <c r="B31" s="45"/>
      <c r="D31" s="59"/>
      <c r="E31" s="59"/>
      <c r="F31" s="59"/>
      <c r="G31" s="59"/>
      <c r="H31" s="59"/>
      <c r="I31" s="59"/>
      <c r="J31" s="59"/>
      <c r="K31" s="63">
        <f t="shared" si="0"/>
        <v>0</v>
      </c>
    </row>
    <row r="32" spans="1:11" ht="18.75">
      <c r="A32" t="s">
        <v>33</v>
      </c>
      <c r="D32" s="59"/>
      <c r="E32" s="59"/>
      <c r="F32" s="59"/>
      <c r="G32" s="59"/>
      <c r="H32" s="59"/>
      <c r="I32" s="59"/>
      <c r="J32" s="59"/>
      <c r="K32" s="63">
        <f t="shared" si="0"/>
        <v>0</v>
      </c>
    </row>
    <row r="33" spans="1:11" ht="18.75">
      <c r="A33" t="s">
        <v>71</v>
      </c>
      <c r="D33" s="59"/>
      <c r="E33" s="59"/>
      <c r="F33" s="59"/>
      <c r="G33" s="59"/>
      <c r="H33" s="59"/>
      <c r="I33" s="59"/>
      <c r="J33" s="59"/>
      <c r="K33" s="63">
        <f t="shared" si="0"/>
        <v>0</v>
      </c>
    </row>
    <row r="34" spans="1:11" ht="18.75">
      <c r="A34" t="s">
        <v>72</v>
      </c>
      <c r="D34" s="59"/>
      <c r="E34" s="59"/>
      <c r="F34" s="59"/>
      <c r="G34" s="59"/>
      <c r="H34" s="59"/>
      <c r="I34" s="59"/>
      <c r="J34" s="59"/>
      <c r="K34" s="63">
        <f t="shared" si="0"/>
        <v>0</v>
      </c>
    </row>
    <row r="35" spans="1:11" ht="18.75">
      <c r="A35" t="s">
        <v>73</v>
      </c>
      <c r="B35" s="45"/>
      <c r="D35" s="59"/>
      <c r="E35" s="59"/>
      <c r="F35" s="59"/>
      <c r="G35" s="59"/>
      <c r="H35" s="59"/>
      <c r="I35" s="59"/>
      <c r="J35" s="59"/>
      <c r="K35" s="63">
        <f t="shared" si="0"/>
        <v>0</v>
      </c>
    </row>
    <row r="36" spans="1:11" ht="18.75">
      <c r="A36" t="s">
        <v>74</v>
      </c>
      <c r="D36" s="59"/>
      <c r="E36" s="59"/>
      <c r="F36" s="59"/>
      <c r="G36" s="59"/>
      <c r="H36" s="59"/>
      <c r="I36" s="59"/>
      <c r="J36" s="59"/>
      <c r="K36" s="63">
        <f t="shared" si="0"/>
        <v>0</v>
      </c>
    </row>
    <row r="37" spans="1:11" ht="18.75">
      <c r="A37" t="s">
        <v>75</v>
      </c>
      <c r="D37" s="59"/>
      <c r="E37" s="59"/>
      <c r="F37" s="59"/>
      <c r="G37" s="59"/>
      <c r="H37" s="59"/>
      <c r="I37" s="59"/>
      <c r="J37" s="59"/>
      <c r="K37" s="63">
        <f t="shared" si="0"/>
        <v>0</v>
      </c>
    </row>
    <row r="38" spans="1:11" ht="18.75">
      <c r="A38" t="s">
        <v>76</v>
      </c>
      <c r="D38" s="59"/>
      <c r="E38" s="59"/>
      <c r="F38" s="59"/>
      <c r="G38" s="59"/>
      <c r="H38" s="59"/>
      <c r="I38" s="59"/>
      <c r="J38" s="59"/>
      <c r="K38" s="63">
        <f t="shared" si="0"/>
        <v>0</v>
      </c>
    </row>
    <row r="39" spans="1:11" ht="18.75">
      <c r="A39" t="s">
        <v>77</v>
      </c>
      <c r="B39" s="45"/>
      <c r="D39" s="59"/>
      <c r="E39" s="59"/>
      <c r="F39" s="59"/>
      <c r="G39" s="59"/>
      <c r="H39" s="59"/>
      <c r="I39" s="59"/>
      <c r="J39" s="59"/>
      <c r="K39" s="63">
        <f t="shared" si="0"/>
        <v>0</v>
      </c>
    </row>
    <row r="40" spans="1:11" ht="18.75">
      <c r="A40" t="s">
        <v>78</v>
      </c>
      <c r="D40" s="59"/>
      <c r="E40" s="59"/>
      <c r="F40" s="59"/>
      <c r="G40" s="59"/>
      <c r="H40" s="59"/>
      <c r="I40" s="59"/>
      <c r="J40" s="59"/>
      <c r="K40" s="63">
        <f t="shared" si="0"/>
        <v>0</v>
      </c>
    </row>
    <row r="41" spans="1:11" ht="18.75">
      <c r="A41" t="s">
        <v>79</v>
      </c>
      <c r="D41" s="59"/>
      <c r="E41" s="59"/>
      <c r="F41" s="59"/>
      <c r="G41" s="59"/>
      <c r="H41" s="59"/>
      <c r="I41" s="59"/>
      <c r="J41" s="59"/>
      <c r="K41" s="63">
        <f t="shared" si="0"/>
        <v>0</v>
      </c>
    </row>
    <row r="42" spans="1:11" ht="18.75">
      <c r="A42" t="s">
        <v>80</v>
      </c>
      <c r="B42" s="45"/>
      <c r="D42" s="59"/>
      <c r="E42" s="59"/>
      <c r="F42" s="59"/>
      <c r="G42" s="59"/>
      <c r="H42" s="59"/>
      <c r="I42" s="59"/>
      <c r="J42" s="59"/>
      <c r="K42" s="63">
        <f t="shared" si="0"/>
        <v>0</v>
      </c>
    </row>
    <row r="43" spans="1:11" ht="18.75">
      <c r="A43" t="s">
        <v>81</v>
      </c>
      <c r="D43" s="59"/>
      <c r="E43" s="59"/>
      <c r="F43" s="59"/>
      <c r="G43" s="59"/>
      <c r="H43" s="59"/>
      <c r="I43" s="59"/>
      <c r="J43" s="59"/>
      <c r="K43" s="63">
        <f t="shared" si="0"/>
        <v>0</v>
      </c>
    </row>
    <row r="44" spans="1:11" ht="18.75">
      <c r="A44" t="s">
        <v>82</v>
      </c>
      <c r="D44" s="59"/>
      <c r="E44" s="59"/>
      <c r="F44" s="59"/>
      <c r="G44" s="59"/>
      <c r="H44" s="59"/>
      <c r="I44" s="59"/>
      <c r="J44" s="59"/>
      <c r="K44" s="63">
        <f t="shared" si="0"/>
        <v>0</v>
      </c>
    </row>
    <row r="45" spans="1:11" ht="18.75">
      <c r="A45" t="s">
        <v>83</v>
      </c>
      <c r="B45" s="45"/>
      <c r="D45" s="59"/>
      <c r="E45" s="59"/>
      <c r="F45" s="59"/>
      <c r="G45" s="59"/>
      <c r="H45" s="59"/>
      <c r="I45" s="59"/>
      <c r="J45" s="59"/>
      <c r="K45" s="63">
        <f t="shared" si="0"/>
        <v>0</v>
      </c>
    </row>
    <row r="46" spans="1:11" ht="18.75">
      <c r="A46" t="s">
        <v>84</v>
      </c>
      <c r="D46" s="59"/>
      <c r="E46" s="59"/>
      <c r="F46" s="59"/>
      <c r="G46" s="59"/>
      <c r="H46" s="59"/>
      <c r="I46" s="59"/>
      <c r="J46" s="59"/>
      <c r="K46" s="63">
        <f t="shared" si="0"/>
        <v>0</v>
      </c>
    </row>
    <row r="47" spans="1:11" ht="18.75">
      <c r="A47" t="s">
        <v>85</v>
      </c>
      <c r="D47" s="59"/>
      <c r="E47" s="59"/>
      <c r="F47" s="59"/>
      <c r="G47" s="59"/>
      <c r="H47" s="59"/>
      <c r="I47" s="59"/>
      <c r="J47" s="59"/>
      <c r="K47" s="63">
        <f t="shared" si="0"/>
        <v>0</v>
      </c>
    </row>
    <row r="48" spans="1:11" ht="18.75">
      <c r="A48" t="s">
        <v>86</v>
      </c>
      <c r="D48" s="59"/>
      <c r="E48" s="59"/>
      <c r="F48" s="59"/>
      <c r="G48" s="59"/>
      <c r="H48" s="59"/>
      <c r="I48" s="59"/>
      <c r="J48" s="59"/>
      <c r="K48" s="63">
        <f t="shared" si="0"/>
        <v>0</v>
      </c>
    </row>
    <row r="49" spans="1:11" ht="18.75">
      <c r="A49" t="s">
        <v>87</v>
      </c>
      <c r="D49" s="59"/>
      <c r="E49" s="59"/>
      <c r="F49" s="59"/>
      <c r="G49" s="59"/>
      <c r="H49" s="59"/>
      <c r="I49" s="59"/>
      <c r="J49" s="59"/>
      <c r="K49" s="63">
        <f t="shared" si="0"/>
        <v>0</v>
      </c>
    </row>
    <row r="50" spans="1:10" ht="15">
      <c r="A50" t="s">
        <v>88</v>
      </c>
      <c r="D50" s="59"/>
      <c r="E50" s="59"/>
      <c r="F50" s="59"/>
      <c r="G50" s="59"/>
      <c r="H50" s="59"/>
      <c r="I50" s="59"/>
      <c r="J50" s="5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Notebook</cp:lastModifiedBy>
  <cp:lastPrinted>2014-02-26T20:25:48Z</cp:lastPrinted>
  <dcterms:created xsi:type="dcterms:W3CDTF">2014-01-22T07:55:07Z</dcterms:created>
  <dcterms:modified xsi:type="dcterms:W3CDTF">2015-11-23T19:41:49Z</dcterms:modified>
  <cp:category/>
  <cp:version/>
  <cp:contentType/>
  <cp:contentStatus/>
</cp:coreProperties>
</file>