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10" tabRatio="915" firstSheet="1" activeTab="1"/>
  </bookViews>
  <sheets>
    <sheet name="csoportok" sheetId="1" state="hidden" r:id="rId1"/>
    <sheet name="FIÚ CSOPORTBEOSZTÁS" sheetId="2" r:id="rId2"/>
    <sheet name="&quot;B&quot;FIÚ TABELLA" sheetId="3" r:id="rId3"/>
    <sheet name="Munka2" sheetId="4" state="hidden" r:id="rId4"/>
    <sheet name="&quot;B&quot; FIÚ KERESZTJÁTÉK" sheetId="5" r:id="rId5"/>
    <sheet name="LEÁNY CSOPORTBEOSZTÁS" sheetId="6" r:id="rId6"/>
    <sheet name="&quot;B&quot; - LÁNY TABELLA" sheetId="7" r:id="rId7"/>
    <sheet name="&quot;B&quot; LÁNY KÖZÉPDÖNTŐ" sheetId="8" r:id="rId8"/>
    <sheet name="B LÁNY KERESZTJÁTÉK" sheetId="9" r:id="rId9"/>
    <sheet name="&quot;B&quot; FIÚ PONTLISTA" sheetId="10" state="hidden" r:id="rId10"/>
    <sheet name="&quot;B&quot; LÁNY TABELLA" sheetId="11" state="hidden" r:id="rId11"/>
    <sheet name="&quot;B&quot; LÁNY PONTLISTA" sheetId="12" state="hidden" r:id="rId12"/>
    <sheet name="&quot;B&quot; LÁNY KERESZTJÁTÉK" sheetId="13" state="hidden" r:id="rId13"/>
    <sheet name="&quot;A&quot; LÁNY-FIÚ TABELLA" sheetId="14" state="hidden" r:id="rId14"/>
    <sheet name="&quot;A&quot; LÁNY-FIÚ PONTLISTA" sheetId="15" state="hidden" r:id="rId15"/>
    <sheet name="PONTOK" sheetId="16" state="hidden" r:id="rId16"/>
  </sheets>
  <definedNames>
    <definedName name="_xlnm._FilterDatabase" localSheetId="9" hidden="1">'"B" FIÚ PONTLISTA'!$D$2:$D$62</definedName>
    <definedName name="_xlnm._FilterDatabase" localSheetId="15" hidden="1">'PONTOK'!$D$2:$D$158</definedName>
  </definedNames>
  <calcPr fullCalcOnLoad="1"/>
</workbook>
</file>

<file path=xl/sharedStrings.xml><?xml version="1.0" encoding="utf-8"?>
<sst xmlns="http://schemas.openxmlformats.org/spreadsheetml/2006/main" count="1714" uniqueCount="690">
  <si>
    <t>D</t>
  </si>
  <si>
    <t>M</t>
  </si>
  <si>
    <t>GY</t>
  </si>
  <si>
    <t>V</t>
  </si>
  <si>
    <t>LG</t>
  </si>
  <si>
    <t>KG</t>
  </si>
  <si>
    <t>P</t>
  </si>
  <si>
    <t>A.CSOPORT</t>
  </si>
  <si>
    <t>B.CSOPORT</t>
  </si>
  <si>
    <t>1.</t>
  </si>
  <si>
    <t>2.</t>
  </si>
  <si>
    <t>3.</t>
  </si>
  <si>
    <t>4.</t>
  </si>
  <si>
    <t>5.</t>
  </si>
  <si>
    <t>9.</t>
  </si>
  <si>
    <t>DÖNTŐ/BRONZMÉRKŐZÉS</t>
  </si>
  <si>
    <t>hely</t>
  </si>
  <si>
    <t>C.CSOPORT</t>
  </si>
  <si>
    <t>D.CSOPORT</t>
  </si>
  <si>
    <t>NEGYEDDÖNTŐK</t>
  </si>
  <si>
    <t>ELŐDÖNTŐK</t>
  </si>
  <si>
    <t>13.</t>
  </si>
  <si>
    <t>17.</t>
  </si>
  <si>
    <t>B1</t>
  </si>
  <si>
    <t>B5</t>
  </si>
  <si>
    <t>A1</t>
  </si>
  <si>
    <t>A5</t>
  </si>
  <si>
    <t>B2</t>
  </si>
  <si>
    <t>B4</t>
  </si>
  <si>
    <t>A2</t>
  </si>
  <si>
    <t>A4</t>
  </si>
  <si>
    <t>B3</t>
  </si>
  <si>
    <t>A3</t>
  </si>
  <si>
    <t>D2</t>
  </si>
  <si>
    <t>C2</t>
  </si>
  <si>
    <t>C1</t>
  </si>
  <si>
    <t>C3</t>
  </si>
  <si>
    <t>C4</t>
  </si>
  <si>
    <t>C5</t>
  </si>
  <si>
    <t>D1</t>
  </si>
  <si>
    <t>D3</t>
  </si>
  <si>
    <t>D4</t>
  </si>
  <si>
    <t>D5</t>
  </si>
  <si>
    <t>"B"KORCSOPORT FIÚK</t>
  </si>
  <si>
    <t>Noszlopy1</t>
  </si>
  <si>
    <t>Vetési C</t>
  </si>
  <si>
    <t>Bánki F1</t>
  </si>
  <si>
    <t>REFI1</t>
  </si>
  <si>
    <t>Faller Stars</t>
  </si>
  <si>
    <t>BRÓDY THUNDER</t>
  </si>
  <si>
    <t>Türr "A"</t>
  </si>
  <si>
    <t>Vetési B</t>
  </si>
  <si>
    <t>Lóczy Cavaliers</t>
  </si>
  <si>
    <t>Jendrassik-Venesz A</t>
  </si>
  <si>
    <t>Türr "B"</t>
  </si>
  <si>
    <t>Noszlopy2</t>
  </si>
  <si>
    <t>Bánki F2</t>
  </si>
  <si>
    <t>Lóczy Lakers</t>
  </si>
  <si>
    <t>"Reguly-Zirc"</t>
  </si>
  <si>
    <t>Vetési</t>
  </si>
  <si>
    <t>REFI2</t>
  </si>
  <si>
    <t>Noszlopy3</t>
  </si>
  <si>
    <t>Türr "C"</t>
  </si>
  <si>
    <t>VörösmartySokk</t>
  </si>
  <si>
    <t>PK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</si>
  <si>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</si>
  <si>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</si>
  <si>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</si>
  <si>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</si>
  <si>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</si>
  <si>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</si>
  <si>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</si>
  <si>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</si>
  <si>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</si>
  <si>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18.</t>
  </si>
  <si>
    <t>19.</t>
  </si>
  <si>
    <t>20.</t>
  </si>
  <si>
    <t>"B"KORCSOPORT LÁNY</t>
  </si>
  <si>
    <t>Ajka Bulls</t>
  </si>
  <si>
    <t>Elfelejtettünk…</t>
  </si>
  <si>
    <t>Noszlopy</t>
  </si>
  <si>
    <t>Refi1</t>
  </si>
  <si>
    <t>Vetési lány</t>
  </si>
  <si>
    <t>Refi2</t>
  </si>
  <si>
    <t>Lóczy Black Cats</t>
  </si>
  <si>
    <t>BIG</t>
  </si>
  <si>
    <t>Bánki 9C</t>
  </si>
  <si>
    <t>"A"KORCSOPORT FIÚK</t>
  </si>
  <si>
    <t>Balatonkenese8</t>
  </si>
  <si>
    <t>SQUAD</t>
  </si>
  <si>
    <t>Révfülöpi Cápák</t>
  </si>
  <si>
    <t>Ajka Bászkitball</t>
  </si>
  <si>
    <t>Tapolcai Sasok</t>
  </si>
  <si>
    <t>The 4 Legends</t>
  </si>
  <si>
    <t>Banyákok</t>
  </si>
  <si>
    <t>Révfülöpi Oroszlánok</t>
  </si>
  <si>
    <t>Hókamókák</t>
  </si>
  <si>
    <t>VF Ajka</t>
  </si>
  <si>
    <t>"A"KORCSOPORT LÁNYOK</t>
  </si>
  <si>
    <t>L4</t>
  </si>
  <si>
    <t>L1</t>
  </si>
  <si>
    <t>L2</t>
  </si>
  <si>
    <t>L3</t>
  </si>
  <si>
    <t>Földi Nikolett</t>
  </si>
  <si>
    <t>Belloni Georgina</t>
  </si>
  <si>
    <t>Rába Orsolya</t>
  </si>
  <si>
    <t>Nyírő, Réka</t>
  </si>
  <si>
    <t>Szarka Fanni</t>
  </si>
  <si>
    <t>Szabó Blanka</t>
  </si>
  <si>
    <t>Beck Édua</t>
  </si>
  <si>
    <t>Bodnár Mikolt</t>
  </si>
  <si>
    <t>Bittmann Zsóka</t>
  </si>
  <si>
    <t>Répás Dorottya</t>
  </si>
  <si>
    <t>Goór Júlia</t>
  </si>
  <si>
    <t>Dalnoki, Panna</t>
  </si>
  <si>
    <t>Szente Orsolya</t>
  </si>
  <si>
    <t>Illés Noémi</t>
  </si>
  <si>
    <t>Bráth Bianka</t>
  </si>
  <si>
    <t>Kiss Nikolett</t>
  </si>
  <si>
    <t>Csékei Kitti</t>
  </si>
  <si>
    <t>Szabó Angelika</t>
  </si>
  <si>
    <t>Kekk Zsófia</t>
  </si>
  <si>
    <t>Szabó, Amanda</t>
  </si>
  <si>
    <t>Bánhelyi Zsófia</t>
  </si>
  <si>
    <t>Tóth Andrea</t>
  </si>
  <si>
    <t>Nagy Olívia</t>
  </si>
  <si>
    <t>Mátyás Vivien</t>
  </si>
  <si>
    <t>Szabó Boglárka</t>
  </si>
  <si>
    <t>Szakács Eszter</t>
  </si>
  <si>
    <t>Janka Mária Erzsébet</t>
  </si>
  <si>
    <t>Nyőgér Rebeka</t>
  </si>
  <si>
    <t>Selejó Rebeka</t>
  </si>
  <si>
    <t>Egyed Liliána</t>
  </si>
  <si>
    <t>Szalai Regina</t>
  </si>
  <si>
    <t>Szalóky-Kató Ágnes</t>
  </si>
  <si>
    <t>Öhschläger Noémi</t>
  </si>
  <si>
    <t>Elfelejtettünk csapatnevet választani:)</t>
  </si>
  <si>
    <t>NÉV</t>
  </si>
  <si>
    <t>B.LÁNY</t>
  </si>
  <si>
    <t>korcsoport</t>
  </si>
  <si>
    <t>csapat</t>
  </si>
  <si>
    <t>1.meccs</t>
  </si>
  <si>
    <t>2.meccs</t>
  </si>
  <si>
    <t>3.meccs</t>
  </si>
  <si>
    <t>4.meccs</t>
  </si>
  <si>
    <t>5.meccs</t>
  </si>
  <si>
    <t>6.meccs</t>
  </si>
  <si>
    <t>7.meccs</t>
  </si>
  <si>
    <t>8.meccs</t>
  </si>
  <si>
    <t>ÖSSZESEN</t>
  </si>
  <si>
    <t>Nagy Martin</t>
  </si>
  <si>
    <t>Farkas Dávid</t>
  </si>
  <si>
    <t>Vágenhoffer Péter</t>
  </si>
  <si>
    <t>Váliczkó Ákos</t>
  </si>
  <si>
    <t>Hauzer  Patrik</t>
  </si>
  <si>
    <t>Veingartner Attila</t>
  </si>
  <si>
    <t>Németh  Zsolt</t>
  </si>
  <si>
    <t>Kolonics Ádám</t>
  </si>
  <si>
    <t>Farkas Ariel</t>
  </si>
  <si>
    <t>Nemes Mátyás</t>
  </si>
  <si>
    <t>B.FIÚ</t>
  </si>
  <si>
    <t>Kiss Benedek</t>
  </si>
  <si>
    <t>Novák Péter</t>
  </si>
  <si>
    <t>Szabados Bence</t>
  </si>
  <si>
    <t>Fecske Dominik</t>
  </si>
  <si>
    <t>Bródy Thunder</t>
  </si>
  <si>
    <t>Konta Balázs</t>
  </si>
  <si>
    <t>Fícsor Balázs</t>
  </si>
  <si>
    <t>Wéber Martin</t>
  </si>
  <si>
    <t>Szabó Donát</t>
  </si>
  <si>
    <t>Máté György</t>
  </si>
  <si>
    <t>Katona Péter</t>
  </si>
  <si>
    <t>Szabó Zoltán</t>
  </si>
  <si>
    <t>Sebestyén Martin</t>
  </si>
  <si>
    <t>Nagy Richárd</t>
  </si>
  <si>
    <t>Tóth Dániel Benedek</t>
  </si>
  <si>
    <t>FENYVESI, MARCELL</t>
  </si>
  <si>
    <t>Szücs, Péter</t>
  </si>
  <si>
    <t>KÖNIGSBERGER, DÁVID</t>
  </si>
  <si>
    <t>Salamon, Zalán</t>
  </si>
  <si>
    <t>Noszlopy 1</t>
  </si>
  <si>
    <t>Noszlopy 2</t>
  </si>
  <si>
    <t>Noszlopy 3</t>
  </si>
  <si>
    <t>Vida Péter</t>
  </si>
  <si>
    <t>Gajdos Dániel</t>
  </si>
  <si>
    <t>DUPONT JEAN</t>
  </si>
  <si>
    <t>Rédling Csanád</t>
  </si>
  <si>
    <t>MARKÓ RÓBERT</t>
  </si>
  <si>
    <t>Cserneczky Zalán</t>
  </si>
  <si>
    <t>Bognár Bence</t>
  </si>
  <si>
    <t>Szokodi Tamás</t>
  </si>
  <si>
    <t>Dani Dániel</t>
  </si>
  <si>
    <t>Csányi Gábor</t>
  </si>
  <si>
    <t>Kis Martin</t>
  </si>
  <si>
    <t>Király Gergely</t>
  </si>
  <si>
    <t>Présing Áron</t>
  </si>
  <si>
    <t>Hegyi Péter</t>
  </si>
  <si>
    <t>Hegyi Barnabás</t>
  </si>
  <si>
    <t>Lampérth Máté</t>
  </si>
  <si>
    <t>Lovászi Dániel Róbert</t>
  </si>
  <si>
    <t>Domján Ádám</t>
  </si>
  <si>
    <t>Pánczér Ádám</t>
  </si>
  <si>
    <t>Münczenrieder Bendegúz</t>
  </si>
  <si>
    <t>Szász Attila</t>
  </si>
  <si>
    <t>Pilter Márton</t>
  </si>
  <si>
    <t>Schweighoffer Péter</t>
  </si>
  <si>
    <t>Présing Bence</t>
  </si>
  <si>
    <t>Szeier Kristóf</t>
  </si>
  <si>
    <t>Refi 1</t>
  </si>
  <si>
    <t>Refi 2</t>
  </si>
  <si>
    <t>Bíró Barna</t>
  </si>
  <si>
    <t>Bódy György</t>
  </si>
  <si>
    <t>Bruder Flórián</t>
  </si>
  <si>
    <t>Bódis Máté</t>
  </si>
  <si>
    <t>Horváth Marcell</t>
  </si>
  <si>
    <t>Dabosi Máté</t>
  </si>
  <si>
    <t>Lőrincz Bálint</t>
  </si>
  <si>
    <t>Gaál Bence</t>
  </si>
  <si>
    <t>Naményi Márk</t>
  </si>
  <si>
    <t>Horváth Patrik</t>
  </si>
  <si>
    <t>Majkó Ádám</t>
  </si>
  <si>
    <t>Szimicsek Dániel</t>
  </si>
  <si>
    <t>Simon Márton</t>
  </si>
  <si>
    <t>Kocsis Márton</t>
  </si>
  <si>
    <t>Nagy Péter</t>
  </si>
  <si>
    <t>Szabó Márk</t>
  </si>
  <si>
    <t>Horváth Balázs</t>
  </si>
  <si>
    <t>Kész Dániel</t>
  </si>
  <si>
    <t>Koncz Árpád</t>
  </si>
  <si>
    <t>Koncz Pál</t>
  </si>
  <si>
    <t>Fekete Álmos</t>
  </si>
  <si>
    <t>Fejes Milán</t>
  </si>
  <si>
    <t>Réti Boldizsár</t>
  </si>
  <si>
    <t>Bajner Benedek</t>
  </si>
  <si>
    <t>Garancz Milán - 48</t>
  </si>
  <si>
    <t>Máhl Martin</t>
  </si>
  <si>
    <t>Gáspár Ákos</t>
  </si>
  <si>
    <t>Pataki Bence</t>
  </si>
  <si>
    <t>Tóth Bendegúz</t>
  </si>
  <si>
    <t>Illés Tamás</t>
  </si>
  <si>
    <t>Benke Krisztofer - 30</t>
  </si>
  <si>
    <t>Szabó Róbert</t>
  </si>
  <si>
    <t>Turi Ferenc</t>
  </si>
  <si>
    <t>Kersner Máté</t>
  </si>
  <si>
    <t>Tóth Zsombor</t>
  </si>
  <si>
    <t>Kulcsár Márton</t>
  </si>
  <si>
    <t>Kiss Benjámin - 69</t>
  </si>
  <si>
    <t>Számadó Kornél</t>
  </si>
  <si>
    <t>Ármos-Éliás Dániel</t>
  </si>
  <si>
    <t>Muraközy Balázs</t>
  </si>
  <si>
    <t>Pászti-Nagy Richárd</t>
  </si>
  <si>
    <t>Lőrincz Dávid</t>
  </si>
  <si>
    <t>Kulics Patrik - 34</t>
  </si>
  <si>
    <t>Tápler-Dégi Dominik</t>
  </si>
  <si>
    <t>A.FIÚ</t>
  </si>
  <si>
    <t>Révfalusi Eszter</t>
  </si>
  <si>
    <t>Czakó Luca Eszter</t>
  </si>
  <si>
    <t>Magyar Edina</t>
  </si>
  <si>
    <t>Bartha Laura</t>
  </si>
  <si>
    <t>Varga Veríta</t>
  </si>
  <si>
    <t>Molnár Dóra</t>
  </si>
  <si>
    <t>Kiss Virág</t>
  </si>
  <si>
    <t>Farkas Zsóka</t>
  </si>
  <si>
    <t>Jurcsó Janka</t>
  </si>
  <si>
    <t>Pálffy Bianka</t>
  </si>
  <si>
    <t>Horváth Panna Pillerin</t>
  </si>
  <si>
    <t>Puskás Anna</t>
  </si>
  <si>
    <t>Tulner Ráhel</t>
  </si>
  <si>
    <t>Kovács Adél</t>
  </si>
  <si>
    <t>Pál Zsófi</t>
  </si>
  <si>
    <t>A.LÁNY</t>
  </si>
  <si>
    <t>Habel Andrich Clemens</t>
  </si>
  <si>
    <t>Reiner Judit</t>
  </si>
  <si>
    <t>Szücs Bence</t>
  </si>
  <si>
    <t>Ambrus Máté</t>
  </si>
  <si>
    <t>Gödör Bence</t>
  </si>
  <si>
    <t>Hegyi Marcell</t>
  </si>
  <si>
    <t>Kara Benedek</t>
  </si>
  <si>
    <t>Horváth Bernadett</t>
  </si>
  <si>
    <t>Czotter Bea</t>
  </si>
  <si>
    <t>Vasáros Fanni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</si>
  <si>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</si>
  <si>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</si>
  <si>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</si>
  <si>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</si>
  <si>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</si>
  <si>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</si>
  <si>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</si>
  <si>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</si>
  <si>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</si>
  <si>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</si>
  <si>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</si>
  <si>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</si>
  <si>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</si>
  <si>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</si>
  <si>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</si>
  <si>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</si>
  <si>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</si>
  <si>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</si>
  <si>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</si>
  <si>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</si>
  <si>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</si>
  <si>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</si>
  <si>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</si>
  <si>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</si>
  <si>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</si>
  <si>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</si>
  <si>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</si>
  <si>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</si>
  <si>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</si>
  <si>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</si>
  <si>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</si>
  <si>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</si>
  <si>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</si>
  <si>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</si>
  <si>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</si>
  <si>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</si>
  <si>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</si>
  <si>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</si>
  <si>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</si>
  <si>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</si>
  <si>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név</t>
  </si>
  <si>
    <t>kat.</t>
  </si>
  <si>
    <t>ÖSSZ.</t>
  </si>
  <si>
    <t>VETÉSI "C"</t>
  </si>
  <si>
    <t>TÜRR "B"</t>
  </si>
  <si>
    <t>1234 (SZTGY.,AJKA)</t>
  </si>
  <si>
    <t>2 (LOVASSY,VESZPRÉM)</t>
  </si>
  <si>
    <t>BRÓDY STORM</t>
  </si>
  <si>
    <t>CSAKACÉ</t>
  </si>
  <si>
    <t>NOSZLOPY "B"</t>
  </si>
  <si>
    <t>TÜRR "C"</t>
  </si>
  <si>
    <t>RINGERS</t>
  </si>
  <si>
    <t>PEDIG JÓ ÖTLETNEK TŰNT</t>
  </si>
  <si>
    <t>BÁNKI</t>
  </si>
  <si>
    <t>NOSZLOPY "A"</t>
  </si>
  <si>
    <t>LABRON</t>
  </si>
  <si>
    <t>KETCH&amp;MATCHO</t>
  </si>
  <si>
    <t>VÖRÖSMARTY 12.G</t>
  </si>
  <si>
    <t>LÓCZY LIONS</t>
  </si>
  <si>
    <t>JENDRASSIK</t>
  </si>
  <si>
    <t>BALLERS</t>
  </si>
  <si>
    <t>KK</t>
  </si>
  <si>
    <t>PONT</t>
  </si>
  <si>
    <t>H</t>
  </si>
  <si>
    <t>TAPOLCAI BÁRDOS</t>
  </si>
  <si>
    <t>III-IV.KCS LEÁNY</t>
  </si>
  <si>
    <t>EGY KOSARAT SE</t>
  </si>
  <si>
    <t>RÉVFÜLÖPI OROSZLÁNOK</t>
  </si>
  <si>
    <t>BÉLA BOYS</t>
  </si>
  <si>
    <t>REFI</t>
  </si>
  <si>
    <t>LÁNYOK</t>
  </si>
  <si>
    <t>BRÓDY EGY</t>
  </si>
  <si>
    <t>BRÓDY 9.G</t>
  </si>
  <si>
    <t>TÜRR G.</t>
  </si>
  <si>
    <t>VETÉSI BULLS</t>
  </si>
  <si>
    <t>TÜRR BAJD</t>
  </si>
  <si>
    <t>TÜRR KLHZS</t>
  </si>
  <si>
    <t>B2.NOSZLOPY "A"</t>
  </si>
  <si>
    <t>B1.TÜRR G.</t>
  </si>
  <si>
    <t>A1.NOSZLOPY "B"</t>
  </si>
  <si>
    <t>A2.EGY KOSARAT SE</t>
  </si>
  <si>
    <t xml:space="preserve"> TÜRR G.</t>
  </si>
  <si>
    <t>LEGJOBB JÁTÉKOS</t>
  </si>
  <si>
    <t>SZALAI EVELIN (TÜRR)</t>
  </si>
  <si>
    <t>KAMON ALÍZ ( TAPOLCAI BÁRDOS)</t>
  </si>
  <si>
    <t xml:space="preserve">Bolla  Barbara </t>
  </si>
  <si>
    <t xml:space="preserve">Szalai  Evelin </t>
  </si>
  <si>
    <t xml:space="preserve">Rácz  Dóra </t>
  </si>
  <si>
    <t xml:space="preserve">Palatin  Amina </t>
  </si>
  <si>
    <t xml:space="preserve">Mátyás  Vivien </t>
  </si>
  <si>
    <t xml:space="preserve">Bodnár  Mikolt </t>
  </si>
  <si>
    <t xml:space="preserve">Marosi  Dzsenifer  Viktória </t>
  </si>
  <si>
    <t xml:space="preserve">Kun  Dorottya </t>
  </si>
  <si>
    <t xml:space="preserve">Farkas  Zsóka </t>
  </si>
  <si>
    <t xml:space="preserve">Fáskerti  Fanni </t>
  </si>
  <si>
    <t xml:space="preserve">Horváth  Panna  Pillerin </t>
  </si>
  <si>
    <t xml:space="preserve">Pál  Zsófi </t>
  </si>
  <si>
    <t xml:space="preserve">Pete  Zsanna </t>
  </si>
  <si>
    <t xml:space="preserve">Végh  Viktória </t>
  </si>
  <si>
    <t xml:space="preserve">Nagy  Viktória </t>
  </si>
  <si>
    <t xml:space="preserve">Ilowski  Liza </t>
  </si>
  <si>
    <t>DOBÓVERSENY</t>
  </si>
  <si>
    <t>1. Szalai Evelin (Türr)</t>
  </si>
  <si>
    <t>2.Benedek Tekal (Vetési)</t>
  </si>
  <si>
    <t>3.Ódor Réka (Bródy 9.G)</t>
  </si>
  <si>
    <t xml:space="preserve">Balog  Szonja </t>
  </si>
  <si>
    <t xml:space="preserve">Bibor  Hanna </t>
  </si>
  <si>
    <t xml:space="preserve">Gerics  Izabella </t>
  </si>
  <si>
    <t xml:space="preserve">Szabó  Angelika </t>
  </si>
  <si>
    <t xml:space="preserve">Kamon  Alíz </t>
  </si>
  <si>
    <t xml:space="preserve">Nagy  Liliána </t>
  </si>
  <si>
    <t xml:space="preserve">Süle  Boglárka </t>
  </si>
  <si>
    <t xml:space="preserve">Vajda  Nóra  Zoé </t>
  </si>
  <si>
    <t>Tapolcai Bárdos</t>
  </si>
  <si>
    <t xml:space="preserve">Bencze  Kitti </t>
  </si>
  <si>
    <t xml:space="preserve">Rékasi  Hanna </t>
  </si>
  <si>
    <t xml:space="preserve">Fodor  Luca </t>
  </si>
  <si>
    <t xml:space="preserve">Tóth  Zsófia </t>
  </si>
  <si>
    <t xml:space="preserve">Kalányos  Boglárka  Jana </t>
  </si>
  <si>
    <t xml:space="preserve">Molnár  Jázmin </t>
  </si>
  <si>
    <t xml:space="preserve">Kondor  Alina  Henriett </t>
  </si>
  <si>
    <t xml:space="preserve">Németh  Dorottya  Réka </t>
  </si>
  <si>
    <t>1.Bíbor Hanna (Révfülöp)</t>
  </si>
  <si>
    <t>3.Kamon Alíz (Tapolca)</t>
  </si>
  <si>
    <t>2.Mohos Emma(Tapolca)</t>
  </si>
  <si>
    <t>THURI TITÁNOK</t>
  </si>
  <si>
    <t>VETÉSI 2</t>
  </si>
  <si>
    <t>TÜRR A</t>
  </si>
  <si>
    <t>THURI FARKASOK</t>
  </si>
  <si>
    <t>JENDRASSIK FIÚ</t>
  </si>
  <si>
    <t>VETÉSI 1</t>
  </si>
  <si>
    <t>THURI  BOY</t>
  </si>
  <si>
    <t>TÁNCSICS</t>
  </si>
  <si>
    <t>IPARI 1</t>
  </si>
  <si>
    <t>TÜRR C</t>
  </si>
  <si>
    <t>REFI BOY</t>
  </si>
  <si>
    <t>BIG BOYS</t>
  </si>
  <si>
    <t>THURI VÉGZET</t>
  </si>
  <si>
    <t>NOSZLOPY</t>
  </si>
  <si>
    <t>TÜRR B</t>
  </si>
  <si>
    <t>KÖZGÁZ FIÚ</t>
  </si>
  <si>
    <t>FIÚK</t>
  </si>
  <si>
    <t>A CSOPORT</t>
  </si>
  <si>
    <t>B CSOPORT</t>
  </si>
  <si>
    <t>C CSOP</t>
  </si>
  <si>
    <t>Thuri Titánok</t>
  </si>
  <si>
    <t>Thuri Farkasok</t>
  </si>
  <si>
    <t>Thuri BOY</t>
  </si>
  <si>
    <t>Béla Boys</t>
  </si>
  <si>
    <t>Bánki</t>
  </si>
  <si>
    <t>Thuri végzet</t>
  </si>
  <si>
    <t xml:space="preserve">Közgáz fiú </t>
  </si>
  <si>
    <t>Jendrassik fiúk</t>
  </si>
  <si>
    <t>Ipari I.</t>
  </si>
  <si>
    <t>Vetési 2.</t>
  </si>
  <si>
    <t>Vetési 1.</t>
  </si>
  <si>
    <t>REFI BOYS</t>
  </si>
  <si>
    <t>FIÚK 1.PÁLYA</t>
  </si>
  <si>
    <t>FELÜGYELŐ:</t>
  </si>
  <si>
    <t>2.PÁLYA</t>
  </si>
  <si>
    <t>TECH-I ÉRTEKEZLET</t>
  </si>
  <si>
    <t>Eredmény</t>
  </si>
  <si>
    <t>JÁTÉKVEZ.</t>
  </si>
  <si>
    <t>A2-A5</t>
  </si>
  <si>
    <t>PM</t>
  </si>
  <si>
    <t>C2-C5</t>
  </si>
  <si>
    <t>MP</t>
  </si>
  <si>
    <t>A1-A4</t>
  </si>
  <si>
    <t>C4-C1</t>
  </si>
  <si>
    <t>B1-B4</t>
  </si>
  <si>
    <t>OG</t>
  </si>
  <si>
    <t>D1-D4</t>
  </si>
  <si>
    <t>MÁ</t>
  </si>
  <si>
    <t>A3-A5</t>
  </si>
  <si>
    <t>C3-C5</t>
  </si>
  <si>
    <t>A1-A2</t>
  </si>
  <si>
    <t>C1-C2</t>
  </si>
  <si>
    <t>B2-B3</t>
  </si>
  <si>
    <t>D3-D2</t>
  </si>
  <si>
    <t>A3-A4</t>
  </si>
  <si>
    <t>C4-C3</t>
  </si>
  <si>
    <t>A1-A5</t>
  </si>
  <si>
    <t>C1-C5</t>
  </si>
  <si>
    <t>B1-B3</t>
  </si>
  <si>
    <t>D1-D3</t>
  </si>
  <si>
    <t>A2-A4</t>
  </si>
  <si>
    <t>C2-C4</t>
  </si>
  <si>
    <t>A1-A3</t>
  </si>
  <si>
    <t>C1-C3</t>
  </si>
  <si>
    <t>B2-B4</t>
  </si>
  <si>
    <t>D4-D2</t>
  </si>
  <si>
    <t>A4-A5</t>
  </si>
  <si>
    <t>C4-C5</t>
  </si>
  <si>
    <t>A2-A3</t>
  </si>
  <si>
    <t>C2-C3</t>
  </si>
  <si>
    <t>B1-B2</t>
  </si>
  <si>
    <t>D1-D2</t>
  </si>
  <si>
    <t>B3-B4</t>
  </si>
  <si>
    <t>D4-D3</t>
  </si>
  <si>
    <t>Türr A</t>
  </si>
  <si>
    <t>Türr B</t>
  </si>
  <si>
    <t>PM-OG</t>
  </si>
  <si>
    <t>MP-MÁ</t>
  </si>
  <si>
    <t>Vetési 1</t>
  </si>
  <si>
    <t>Refi Boy</t>
  </si>
  <si>
    <t>Táncsics</t>
  </si>
  <si>
    <t>1-2. pály 17. m gy</t>
  </si>
  <si>
    <t>1.- 2. pálya 18. meccs gy.</t>
  </si>
  <si>
    <t>1.-2.pálya 19. m.gy</t>
  </si>
  <si>
    <t>Vetési1</t>
  </si>
  <si>
    <t>1.-2.PÁLYA 19. M V.</t>
  </si>
  <si>
    <t>EREDMÉNYHÍRDETÉS</t>
  </si>
  <si>
    <t>VÉGEREDMÉNY</t>
  </si>
  <si>
    <t>TOVÁBBJUTÓ</t>
  </si>
  <si>
    <t>KISS LEVENTE</t>
  </si>
  <si>
    <t>DEÁK BENCE</t>
  </si>
  <si>
    <t>JÁSZVÁRI ANDRÁS</t>
  </si>
  <si>
    <t>TORNA LEGJOBB JÁTÉKOSA</t>
  </si>
  <si>
    <t>C CSOPORT</t>
  </si>
  <si>
    <t>D CSOPORT</t>
  </si>
  <si>
    <t>TECHNIKAI ÉRTEKEZLET</t>
  </si>
  <si>
    <t>TECHNIKIA ÉRTEKEZLET</t>
  </si>
  <si>
    <t>FIÚK 2.PÁLYA</t>
  </si>
  <si>
    <t>A1.hely-D2.hely</t>
  </si>
  <si>
    <t>B1.hely-C2.hely</t>
  </si>
  <si>
    <t>D1.hely-A2.hely</t>
  </si>
  <si>
    <t>B2.hely-C1.hely</t>
  </si>
  <si>
    <t>DÖNTŐ</t>
  </si>
  <si>
    <t>3-4.HELYÉRT</t>
  </si>
  <si>
    <t>ELŐDÖNTŐ</t>
  </si>
  <si>
    <t>TÜRR "A"</t>
  </si>
  <si>
    <t>CSAPATNÉV</t>
  </si>
  <si>
    <t>Lorincz Dániel</t>
  </si>
  <si>
    <t>Fehér Áron Attila</t>
  </si>
  <si>
    <t>Bihary Béla Bálint</t>
  </si>
  <si>
    <t>Ács Benedek Róbert</t>
  </si>
  <si>
    <t>HELY</t>
  </si>
  <si>
    <t>JÁTÉKOS 1</t>
  </si>
  <si>
    <t>JÁTÉKOS 2</t>
  </si>
  <si>
    <t>JÁTÉKOS 3</t>
  </si>
  <si>
    <t>JÁTÉKOS 4</t>
  </si>
  <si>
    <t>Szabó Gergo</t>
  </si>
  <si>
    <t>Kovács Balázs</t>
  </si>
  <si>
    <t>Eisenbeck Dominik</t>
  </si>
  <si>
    <t>Bosnyák Patrik</t>
  </si>
  <si>
    <t>Deák Bence</t>
  </si>
  <si>
    <t>Pintér Benedek</t>
  </si>
  <si>
    <t>Cseresznyés Márton</t>
  </si>
  <si>
    <t>Tóth Márton</t>
  </si>
  <si>
    <t>Fazekas Máté</t>
  </si>
  <si>
    <t>Pintér Koppány</t>
  </si>
  <si>
    <t>Soós Márk</t>
  </si>
  <si>
    <t>Gulyás Gergo Zoltán</t>
  </si>
  <si>
    <t>Végh Mátyás</t>
  </si>
  <si>
    <t>Perlaky Áron</t>
  </si>
  <si>
    <t>Nagy-Zsugya Ádám</t>
  </si>
  <si>
    <t>Kiss Levente</t>
  </si>
  <si>
    <t>Oláh Levente</t>
  </si>
  <si>
    <t>Marczali Mátyás</t>
  </si>
  <si>
    <t>Kálmán Boldizsár</t>
  </si>
  <si>
    <t>Bohoni Csaba</t>
  </si>
  <si>
    <t>Rózsavölgyi Simon</t>
  </si>
  <si>
    <t>Németh Balázs</t>
  </si>
  <si>
    <t>Bohoni Árpád</t>
  </si>
  <si>
    <t>Bathó Nándor</t>
  </si>
  <si>
    <t>Farkas Ákos</t>
  </si>
  <si>
    <t>Kiss Benjamin</t>
  </si>
  <si>
    <t>Székesi Ádám</t>
  </si>
  <si>
    <t>Szabó Botond Bendegúz</t>
  </si>
  <si>
    <t>Kopházi Norbert</t>
  </si>
  <si>
    <t>Máhl Bence</t>
  </si>
  <si>
    <t>Dublecz Márk</t>
  </si>
  <si>
    <t>Altmann Balázs</t>
  </si>
  <si>
    <t>Tolnai Donát Ferenc</t>
  </si>
  <si>
    <t>Rábel Soma</t>
  </si>
  <si>
    <t>Lukács Marcell Levente</t>
  </si>
  <si>
    <t>Hege Kornél</t>
  </si>
  <si>
    <t>Vörösházi Péter Pál</t>
  </si>
  <si>
    <t>Lorincz Dávid</t>
  </si>
  <si>
    <t>Kiss Dániel</t>
  </si>
  <si>
    <t>Pomázi Ákos</t>
  </si>
  <si>
    <t>Makkos András Csaba</t>
  </si>
  <si>
    <t>Horváth János Csanád</t>
  </si>
  <si>
    <t>Herbent Barnabás</t>
  </si>
  <si>
    <t>Bujtor Péter</t>
  </si>
  <si>
    <t>ISKOLA</t>
  </si>
  <si>
    <t>Vetési A.Gimnázium</t>
  </si>
  <si>
    <t>Türr I.Gimnázium</t>
  </si>
  <si>
    <t>Türr Á.Gimnázium</t>
  </si>
  <si>
    <t>Református K.Gimnáziuma</t>
  </si>
  <si>
    <t>Bánki D.IE</t>
  </si>
  <si>
    <t>III.Béla Gimnázium</t>
  </si>
  <si>
    <t>Jendrassik-Venesz SZKI.</t>
  </si>
  <si>
    <t>Ajkai Bródy I.Gimn.</t>
  </si>
  <si>
    <t>Noszlopy G.Gimn.</t>
  </si>
  <si>
    <t>Jászvári András</t>
  </si>
  <si>
    <t>Pálfy Dominik</t>
  </si>
  <si>
    <t>Leveszy Ferenc</t>
  </si>
  <si>
    <t>Közgáz,Veszprém</t>
  </si>
  <si>
    <t>Thuri Gy.Gimn.</t>
  </si>
  <si>
    <t>Ipari,Veszprém</t>
  </si>
  <si>
    <t>Molnár Márk István</t>
  </si>
  <si>
    <t>Stefszky Balázs István</t>
  </si>
  <si>
    <t>Fülöp Noel</t>
  </si>
  <si>
    <t>Láng-Miticzky Tamás</t>
  </si>
  <si>
    <t>Szabó László Zsolt</t>
  </si>
  <si>
    <t>Kovács Kristóf</t>
  </si>
  <si>
    <t>Kerecsen Marcell</t>
  </si>
  <si>
    <t>Karácsony Máté</t>
  </si>
  <si>
    <t>Vetési Albert Gimnázium,Vp.</t>
  </si>
  <si>
    <t>Noszlopy Gáspár Gimnázium,Vp,</t>
  </si>
  <si>
    <t>Közgazdasági SZKI,Veszprém</t>
  </si>
  <si>
    <t>A TORNA LEGJOBB JÁTÉKOSA</t>
  </si>
  <si>
    <t xml:space="preserve"> </t>
  </si>
  <si>
    <t>I. CSOPORT</t>
  </si>
  <si>
    <t>II. CSOPORT</t>
  </si>
  <si>
    <t xml:space="preserve"> 1.PÁLYA</t>
  </si>
  <si>
    <t>BIG 2</t>
  </si>
  <si>
    <t>TÜRR LA</t>
  </si>
  <si>
    <t>SG</t>
  </si>
  <si>
    <t>C1-C4</t>
  </si>
  <si>
    <t>BIG 3</t>
  </si>
  <si>
    <t>REFIS CSAJOK</t>
  </si>
  <si>
    <t>KI</t>
  </si>
  <si>
    <t>BIG 4</t>
  </si>
  <si>
    <t xml:space="preserve">Vetési </t>
  </si>
  <si>
    <t>C3-C2</t>
  </si>
  <si>
    <t>TÜRR LB</t>
  </si>
  <si>
    <t>BIG 1</t>
  </si>
  <si>
    <t>Thuri Girls</t>
  </si>
  <si>
    <t>FA</t>
  </si>
  <si>
    <t>C4- C2</t>
  </si>
  <si>
    <t>TÜRR LC</t>
  </si>
  <si>
    <t>C3 - C4</t>
  </si>
  <si>
    <t>A 1. HELY-B 2. HELY</t>
  </si>
  <si>
    <t>SG-FA</t>
  </si>
  <si>
    <t>A 2. HELY B 1. HELY</t>
  </si>
  <si>
    <t>KI-OG</t>
  </si>
  <si>
    <t>C 1. HELY - B 2. HELY</t>
  </si>
  <si>
    <t>C 2. HELY - B 1. HELY</t>
  </si>
  <si>
    <t>A 1. HELY - C 1. HELY</t>
  </si>
  <si>
    <t>C 2. HELY - A 2. HELY</t>
  </si>
  <si>
    <t xml:space="preserve"> I CSOP. 1 H. - II.CS. 2 HELY</t>
  </si>
  <si>
    <t xml:space="preserve">I. CS. 2. HELY - II.CS. 1. HELY </t>
  </si>
  <si>
    <t>1.P.12. M. GY -  2 .P.11.M GY</t>
  </si>
  <si>
    <t>1 . P . 12. M V - 2. P. 11. M .V.</t>
  </si>
  <si>
    <t>KOZMA LOLA</t>
  </si>
  <si>
    <t>NÉMETH DOROTTYA</t>
  </si>
  <si>
    <t>KOVÁCS LILI</t>
  </si>
  <si>
    <t>KÁNTOR ZSÓFIA</t>
  </si>
  <si>
    <r>
      <rPr>
        <b/>
        <sz val="16"/>
        <color indexed="10"/>
        <rFont val="Calibri"/>
        <family val="2"/>
      </rPr>
      <t>IDŐPONT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:</t>
    </r>
    <r>
      <rPr>
        <b/>
        <sz val="16"/>
        <rFont val="Calibri"/>
        <family val="2"/>
      </rPr>
      <t>2022.02.03</t>
    </r>
    <r>
      <rPr>
        <b/>
        <sz val="16"/>
        <color indexed="10"/>
        <rFont val="Calibri"/>
        <family val="2"/>
      </rPr>
      <t>.</t>
    </r>
    <r>
      <rPr>
        <b/>
        <sz val="16"/>
        <color indexed="8"/>
        <rFont val="Calibri"/>
        <family val="2"/>
      </rPr>
      <t xml:space="preserve">                                                                   </t>
    </r>
    <r>
      <rPr>
        <b/>
        <sz val="16"/>
        <color indexed="10"/>
        <rFont val="Calibri"/>
        <family val="2"/>
      </rPr>
      <t>HELYSZÍN</t>
    </r>
    <r>
      <rPr>
        <b/>
        <sz val="16"/>
        <color indexed="8"/>
        <rFont val="Calibri"/>
        <family val="2"/>
      </rPr>
      <t>: VESZPRÉM, JENDRASSIK - VENESSZ SZKI.TORNATERME</t>
    </r>
  </si>
  <si>
    <r>
      <rPr>
        <b/>
        <sz val="16"/>
        <color indexed="10"/>
        <rFont val="Calibri"/>
        <family val="2"/>
      </rPr>
      <t>IDŐPONT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:</t>
    </r>
    <r>
      <rPr>
        <b/>
        <sz val="16"/>
        <rFont val="Calibri"/>
        <family val="2"/>
      </rPr>
      <t>2022.02.04</t>
    </r>
    <r>
      <rPr>
        <b/>
        <sz val="16"/>
        <color indexed="10"/>
        <rFont val="Calibri"/>
        <family val="2"/>
      </rPr>
      <t>.</t>
    </r>
    <r>
      <rPr>
        <b/>
        <sz val="16"/>
        <color indexed="8"/>
        <rFont val="Calibri"/>
        <family val="2"/>
      </rPr>
      <t xml:space="preserve">                                                                   </t>
    </r>
    <r>
      <rPr>
        <b/>
        <sz val="16"/>
        <color indexed="10"/>
        <rFont val="Calibri"/>
        <family val="2"/>
      </rPr>
      <t>HELYSZÍN</t>
    </r>
    <r>
      <rPr>
        <b/>
        <sz val="16"/>
        <color indexed="8"/>
        <rFont val="Calibri"/>
        <family val="2"/>
      </rPr>
      <t>: AJKA,BAKONY SPORTTELEP</t>
    </r>
  </si>
  <si>
    <t>EREDMÉNYHIRDETÉS</t>
  </si>
  <si>
    <t>III.</t>
  </si>
  <si>
    <t>IV.</t>
  </si>
  <si>
    <t>II.</t>
  </si>
  <si>
    <t>I.</t>
  </si>
  <si>
    <t>THURI GIRLS</t>
  </si>
  <si>
    <t>1.PÁLYA</t>
  </si>
  <si>
    <t>VETÉSI</t>
  </si>
  <si>
    <t>LÁNYOM</t>
  </si>
  <si>
    <t>THURI</t>
  </si>
  <si>
    <t>LEGJOBB JÁTÉKOS:</t>
  </si>
  <si>
    <t>Kántor Zsófia</t>
  </si>
  <si>
    <t>1.Kozma Lola</t>
  </si>
  <si>
    <t>2.Németh Dorottya</t>
  </si>
  <si>
    <t>3.Kovács Lili</t>
  </si>
  <si>
    <t>Türr István Gimnázium</t>
  </si>
  <si>
    <t>Ajkai Bródy Imre Gimnázium</t>
  </si>
  <si>
    <t>Vetési Albert Gimnázium</t>
  </si>
  <si>
    <t>Református Koll.Gimnáziuma</t>
  </si>
  <si>
    <t>Thuri Gy.Gimnázium,Várpalota</t>
  </si>
  <si>
    <t>Noszlopy Gáspár Gimn.</t>
  </si>
  <si>
    <t>Jurcsó Janka Mária</t>
  </si>
  <si>
    <t>Kántor Zsófia Viktória</t>
  </si>
  <si>
    <t>Kovács Lili</t>
  </si>
  <si>
    <t>Szalai Fanni Sára</t>
  </si>
  <si>
    <t>Ódor Réka</t>
  </si>
  <si>
    <t>Molnár Nóra Viktória</t>
  </si>
  <si>
    <t>Palatin Amina</t>
  </si>
  <si>
    <t>Molnár Anna</t>
  </si>
  <si>
    <t>Csepi Lara</t>
  </si>
  <si>
    <t>Szalai Evelin</t>
  </si>
  <si>
    <t>Schauermann Liza</t>
  </si>
  <si>
    <t>Csatlós Jácinta</t>
  </si>
  <si>
    <t>Berhidai Kincső</t>
  </si>
  <si>
    <t>Sevinger Réka</t>
  </si>
  <si>
    <t>Molnár Mirtill Erzsébet</t>
  </si>
  <si>
    <t>Málik Dóra</t>
  </si>
  <si>
    <t>Kámán Diána</t>
  </si>
  <si>
    <t>Málik Antónia</t>
  </si>
  <si>
    <t>Bertalan Lilla</t>
  </si>
  <si>
    <t>Boros Luca</t>
  </si>
  <si>
    <t>Barcza Hanna</t>
  </si>
  <si>
    <t>Holczer Jázmin</t>
  </si>
  <si>
    <t>Kozma Lola</t>
  </si>
  <si>
    <t>Gál Sára</t>
  </si>
  <si>
    <t>Tóth Zsófia</t>
  </si>
  <si>
    <t>Szalai Kata</t>
  </si>
  <si>
    <t>Németh Dorottya Réka</t>
  </si>
  <si>
    <t>Schuszter Dóra</t>
  </si>
  <si>
    <t>Erdélyi Nóra</t>
  </si>
  <si>
    <t>Kondor Dorina Flóra</t>
  </si>
  <si>
    <t>Kondor Alina Henriett</t>
  </si>
  <si>
    <t>Kun Dorottya</t>
  </si>
  <si>
    <t>Barta Borbála</t>
  </si>
  <si>
    <t>Kovács Sára</t>
  </si>
  <si>
    <t>Németh Luca</t>
  </si>
  <si>
    <t>Mózes Fanni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</si>
</sst>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i/>
      <sz val="11"/>
      <color indexed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8"/>
      <color indexed="18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Arial"/>
      <family val="2"/>
    </font>
    <font>
      <b/>
      <sz val="7"/>
      <color indexed="9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i/>
      <sz val="11"/>
      <color indexed="30"/>
      <name val="Calibri"/>
      <family val="2"/>
    </font>
    <font>
      <i/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14"/>
      <name val="Calibri"/>
      <family val="2"/>
    </font>
    <font>
      <b/>
      <sz val="11"/>
      <color indexed="14"/>
      <name val="Calibri"/>
      <family val="2"/>
    </font>
    <font>
      <b/>
      <sz val="11"/>
      <color indexed="10"/>
      <name val="Arial"/>
      <family val="2"/>
    </font>
    <font>
      <b/>
      <sz val="11"/>
      <color indexed="40"/>
      <name val="Calibri"/>
      <family val="2"/>
    </font>
    <font>
      <b/>
      <sz val="18"/>
      <color indexed="56"/>
      <name val="Calibri"/>
      <family val="2"/>
    </font>
    <font>
      <b/>
      <sz val="12"/>
      <color indexed="40"/>
      <name val="Arial"/>
      <family val="2"/>
    </font>
    <font>
      <b/>
      <sz val="9"/>
      <color indexed="40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6"/>
      <name val="Calibri"/>
      <family val="2"/>
    </font>
    <font>
      <b/>
      <sz val="26"/>
      <color indexed="10"/>
      <name val="Calibri"/>
      <family val="2"/>
    </font>
    <font>
      <b/>
      <sz val="26"/>
      <color indexed="8"/>
      <name val="Calibri"/>
      <family val="2"/>
    </font>
    <font>
      <b/>
      <sz val="26"/>
      <color indexed="40"/>
      <name val="Calibri"/>
      <family val="2"/>
    </font>
    <font>
      <sz val="26"/>
      <name val="Calibri"/>
      <family val="2"/>
    </font>
    <font>
      <sz val="26"/>
      <color indexed="10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b/>
      <sz val="18"/>
      <name val="Calibri"/>
      <family val="2"/>
    </font>
    <font>
      <b/>
      <sz val="28"/>
      <color indexed="10"/>
      <name val="Calibri"/>
      <family val="2"/>
    </font>
    <font>
      <i/>
      <sz val="28"/>
      <color indexed="8"/>
      <name val="Calibri"/>
      <family val="2"/>
    </font>
    <font>
      <b/>
      <sz val="28"/>
      <color indexed="62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72"/>
      <color indexed="8"/>
      <name val="Calibri"/>
      <family val="2"/>
    </font>
    <font>
      <sz val="8"/>
      <name val="Segoe UI"/>
      <family val="2"/>
    </font>
    <font>
      <sz val="14"/>
      <color indexed="8"/>
      <name val="Calibri"/>
      <family val="2"/>
    </font>
    <font>
      <i/>
      <sz val="11"/>
      <color indexed="55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26"/>
      <color theme="1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8"/>
      <color rgb="FFFF0000"/>
      <name val="Calibri"/>
      <family val="2"/>
    </font>
    <font>
      <sz val="20"/>
      <color theme="1"/>
      <name val="Calibri"/>
      <family val="2"/>
    </font>
    <font>
      <sz val="11"/>
      <color theme="1" tint="0.04998999834060669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theme="1" tint="0.04998999834060669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Calibri"/>
      <family val="2"/>
    </font>
    <font>
      <b/>
      <sz val="72"/>
      <color theme="1"/>
      <name val="Calibri"/>
      <family val="2"/>
    </font>
    <font>
      <sz val="26"/>
      <color rgb="FFFF0000"/>
      <name val="Calibri"/>
      <family val="2"/>
    </font>
    <font>
      <b/>
      <sz val="28"/>
      <color theme="1"/>
      <name val="Calibri"/>
      <family val="2"/>
    </font>
    <font>
      <i/>
      <sz val="11"/>
      <color theme="0" tint="-0.3499799966812134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double"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medium"/>
      <top style="thick"/>
      <bottom>
        <color indexed="63"/>
      </bottom>
    </border>
    <border>
      <left style="thick">
        <color indexed="10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thin"/>
      <right style="thick"/>
      <top style="thick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ck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medium">
        <color indexed="10"/>
      </bottom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double"/>
      <right style="thin"/>
      <top style="double"/>
      <bottom style="thin"/>
      <diagonal style="medium"/>
    </border>
    <border diagonalUp="1" diagonalDown="1">
      <left style="thin"/>
      <right style="medium"/>
      <top style="double"/>
      <bottom style="thin"/>
      <diagonal style="medium"/>
    </border>
    <border diagonalUp="1" diagonalDown="1">
      <left style="double"/>
      <right style="thin"/>
      <top style="thin"/>
      <bottom style="thin"/>
      <diagonal style="medium"/>
    </border>
    <border diagonalUp="1" diagonalDown="1">
      <left style="thin"/>
      <right style="medium"/>
      <top style="thin"/>
      <bottom style="thin"/>
      <diagonal style="medium"/>
    </border>
    <border>
      <left/>
      <right/>
      <top style="medium">
        <color indexed="10"/>
      </top>
      <bottom/>
    </border>
    <border>
      <left style="thick"/>
      <right>
        <color indexed="63"/>
      </right>
      <top>
        <color indexed="63"/>
      </top>
      <bottom style="thick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/>
    </border>
    <border>
      <left/>
      <right style="medium">
        <color indexed="10"/>
      </right>
      <top/>
      <bottom style="medium">
        <color indexed="1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9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" fillId="22" borderId="7" applyNumberFormat="0" applyFont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100" fillId="29" borderId="0" applyNumberFormat="0" applyBorder="0" applyAlignment="0" applyProtection="0"/>
    <xf numFmtId="0" fontId="101" fillId="30" borderId="8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30" borderId="1" applyNumberFormat="0" applyAlignment="0" applyProtection="0"/>
    <xf numFmtId="9" fontId="1" fillId="0" borderId="0" applyFont="0" applyFill="0" applyBorder="0" applyAlignment="0" applyProtection="0"/>
  </cellStyleXfs>
  <cellXfs count="4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14" fillId="35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0" fillId="39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19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0" fillId="46" borderId="21" xfId="0" applyFill="1" applyBorder="1" applyAlignment="1">
      <alignment horizontal="center"/>
    </xf>
    <xf numFmtId="0" fontId="0" fillId="46" borderId="22" xfId="0" applyFill="1" applyBorder="1" applyAlignment="1">
      <alignment horizontal="center"/>
    </xf>
    <xf numFmtId="0" fontId="0" fillId="46" borderId="23" xfId="0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109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25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10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110" fillId="0" borderId="28" xfId="0" applyFont="1" applyBorder="1" applyAlignment="1">
      <alignment/>
    </xf>
    <xf numFmtId="0" fontId="110" fillId="0" borderId="29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30" xfId="0" applyFont="1" applyBorder="1" applyAlignment="1">
      <alignment horizontal="center"/>
    </xf>
    <xf numFmtId="0" fontId="110" fillId="0" borderId="31" xfId="0" applyFont="1" applyBorder="1" applyAlignment="1">
      <alignment/>
    </xf>
    <xf numFmtId="0" fontId="49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4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/>
    </xf>
    <xf numFmtId="0" fontId="113" fillId="0" borderId="0" xfId="0" applyFont="1" applyFill="1" applyBorder="1" applyAlignment="1">
      <alignment/>
    </xf>
    <xf numFmtId="0" fontId="113" fillId="48" borderId="0" xfId="0" applyFont="1" applyFill="1" applyAlignment="1">
      <alignment/>
    </xf>
    <xf numFmtId="0" fontId="111" fillId="48" borderId="0" xfId="0" applyFont="1" applyFill="1" applyAlignment="1">
      <alignment/>
    </xf>
    <xf numFmtId="14" fontId="0" fillId="0" borderId="0" xfId="0" applyNumberForma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8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18" fillId="44" borderId="0" xfId="0" applyFont="1" applyFill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18" fillId="49" borderId="0" xfId="0" applyFont="1" applyFill="1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18" fillId="50" borderId="0" xfId="0" applyFont="1" applyFill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17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7" fillId="0" borderId="40" xfId="0" applyFont="1" applyBorder="1" applyAlignment="1">
      <alignment horizontal="center" vertical="center"/>
    </xf>
    <xf numFmtId="0" fontId="118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22" fillId="0" borderId="40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2" fillId="42" borderId="44" xfId="0" applyFont="1" applyFill="1" applyBorder="1" applyAlignment="1">
      <alignment horizontal="left" vertical="center"/>
    </xf>
    <xf numFmtId="0" fontId="3" fillId="42" borderId="45" xfId="0" applyFont="1" applyFill="1" applyBorder="1" applyAlignment="1">
      <alignment horizontal="center" vertical="center"/>
    </xf>
    <xf numFmtId="0" fontId="3" fillId="51" borderId="46" xfId="0" applyFont="1" applyFill="1" applyBorder="1" applyAlignment="1">
      <alignment horizontal="center" vertical="center"/>
    </xf>
    <xf numFmtId="0" fontId="3" fillId="51" borderId="47" xfId="0" applyFont="1" applyFill="1" applyBorder="1" applyAlignment="1">
      <alignment horizontal="center" vertical="center"/>
    </xf>
    <xf numFmtId="0" fontId="3" fillId="51" borderId="48" xfId="0" applyFont="1" applyFill="1" applyBorder="1" applyAlignment="1">
      <alignment horizontal="center" vertical="center"/>
    </xf>
    <xf numFmtId="0" fontId="3" fillId="42" borderId="48" xfId="0" applyFont="1" applyFill="1" applyBorder="1" applyAlignment="1">
      <alignment horizontal="center" vertical="center"/>
    </xf>
    <xf numFmtId="0" fontId="24" fillId="52" borderId="49" xfId="0" applyFont="1" applyFill="1" applyBorder="1" applyAlignment="1">
      <alignment horizontal="center"/>
    </xf>
    <xf numFmtId="0" fontId="24" fillId="52" borderId="50" xfId="0" applyFont="1" applyFill="1" applyBorder="1" applyAlignment="1">
      <alignment horizontal="center"/>
    </xf>
    <xf numFmtId="0" fontId="13" fillId="52" borderId="49" xfId="0" applyFont="1" applyFill="1" applyBorder="1" applyAlignment="1">
      <alignment horizontal="center"/>
    </xf>
    <xf numFmtId="0" fontId="13" fillId="52" borderId="51" xfId="0" applyFont="1" applyFill="1" applyBorder="1" applyAlignment="1">
      <alignment horizontal="center"/>
    </xf>
    <xf numFmtId="0" fontId="3" fillId="52" borderId="48" xfId="0" applyFont="1" applyFill="1" applyBorder="1" applyAlignment="1">
      <alignment horizontal="center" vertical="center"/>
    </xf>
    <xf numFmtId="0" fontId="11" fillId="52" borderId="44" xfId="0" applyFont="1" applyFill="1" applyBorder="1" applyAlignment="1">
      <alignment horizontal="left" vertical="center"/>
    </xf>
    <xf numFmtId="0" fontId="3" fillId="52" borderId="45" xfId="0" applyFont="1" applyFill="1" applyBorder="1" applyAlignment="1">
      <alignment horizontal="center" vertical="center"/>
    </xf>
    <xf numFmtId="0" fontId="3" fillId="52" borderId="46" xfId="0" applyFont="1" applyFill="1" applyBorder="1" applyAlignment="1">
      <alignment horizontal="center" vertical="center"/>
    </xf>
    <xf numFmtId="0" fontId="14" fillId="52" borderId="44" xfId="0" applyFont="1" applyFill="1" applyBorder="1" applyAlignment="1">
      <alignment horizontal="left" vertical="center"/>
    </xf>
    <xf numFmtId="0" fontId="3" fillId="42" borderId="46" xfId="0" applyFont="1" applyFill="1" applyBorder="1" applyAlignment="1">
      <alignment horizontal="center" vertical="center"/>
    </xf>
    <xf numFmtId="0" fontId="3" fillId="52" borderId="52" xfId="0" applyFont="1" applyFill="1" applyBorder="1" applyAlignment="1">
      <alignment horizontal="center" vertical="center"/>
    </xf>
    <xf numFmtId="0" fontId="12" fillId="52" borderId="49" xfId="0" applyFont="1" applyFill="1" applyBorder="1" applyAlignment="1">
      <alignment horizontal="center"/>
    </xf>
    <xf numFmtId="0" fontId="3" fillId="52" borderId="53" xfId="0" applyFont="1" applyFill="1" applyBorder="1" applyAlignment="1">
      <alignment horizontal="center" vertical="center"/>
    </xf>
    <xf numFmtId="0" fontId="5" fillId="42" borderId="49" xfId="0" applyFont="1" applyFill="1" applyBorder="1" applyAlignment="1">
      <alignment horizontal="center"/>
    </xf>
    <xf numFmtId="0" fontId="3" fillId="42" borderId="52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left" vertical="center"/>
    </xf>
    <xf numFmtId="0" fontId="23" fillId="42" borderId="54" xfId="0" applyFont="1" applyFill="1" applyBorder="1" applyAlignment="1">
      <alignment horizontal="left" vertical="center"/>
    </xf>
    <xf numFmtId="0" fontId="3" fillId="51" borderId="55" xfId="0" applyFont="1" applyFill="1" applyBorder="1" applyAlignment="1">
      <alignment horizontal="center" vertical="center"/>
    </xf>
    <xf numFmtId="0" fontId="3" fillId="51" borderId="52" xfId="0" applyFont="1" applyFill="1" applyBorder="1" applyAlignment="1">
      <alignment horizontal="center" vertical="center"/>
    </xf>
    <xf numFmtId="0" fontId="3" fillId="51" borderId="45" xfId="0" applyFont="1" applyFill="1" applyBorder="1" applyAlignment="1">
      <alignment horizontal="center" vertical="center"/>
    </xf>
    <xf numFmtId="0" fontId="3" fillId="42" borderId="5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2" borderId="49" xfId="0" applyFont="1" applyFill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39" fillId="42" borderId="44" xfId="0" applyFont="1" applyFill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3" fillId="52" borderId="59" xfId="0" applyFont="1" applyFill="1" applyBorder="1" applyAlignment="1">
      <alignment horizontal="center" vertical="center"/>
    </xf>
    <xf numFmtId="0" fontId="3" fillId="52" borderId="60" xfId="0" applyFont="1" applyFill="1" applyBorder="1" applyAlignment="1">
      <alignment horizontal="center" vertical="center"/>
    </xf>
    <xf numFmtId="0" fontId="3" fillId="52" borderId="61" xfId="0" applyFont="1" applyFill="1" applyBorder="1" applyAlignment="1">
      <alignment horizontal="center" vertical="center"/>
    </xf>
    <xf numFmtId="0" fontId="3" fillId="52" borderId="47" xfId="0" applyFont="1" applyFill="1" applyBorder="1" applyAlignment="1">
      <alignment horizontal="center" vertical="center"/>
    </xf>
    <xf numFmtId="0" fontId="14" fillId="52" borderId="54" xfId="0" applyFont="1" applyFill="1" applyBorder="1" applyAlignment="1">
      <alignment horizontal="left" vertical="center"/>
    </xf>
    <xf numFmtId="0" fontId="28" fillId="53" borderId="49" xfId="0" applyFont="1" applyFill="1" applyBorder="1" applyAlignment="1">
      <alignment horizontal="center" wrapText="1"/>
    </xf>
    <xf numFmtId="0" fontId="27" fillId="53" borderId="49" xfId="0" applyFont="1" applyFill="1" applyBorder="1" applyAlignment="1">
      <alignment horizontal="center"/>
    </xf>
    <xf numFmtId="0" fontId="28" fillId="53" borderId="49" xfId="0" applyFont="1" applyFill="1" applyBorder="1" applyAlignment="1">
      <alignment horizontal="center"/>
    </xf>
    <xf numFmtId="0" fontId="28" fillId="53" borderId="50" xfId="0" applyFont="1" applyFill="1" applyBorder="1" applyAlignment="1">
      <alignment horizontal="center"/>
    </xf>
    <xf numFmtId="0" fontId="3" fillId="53" borderId="59" xfId="0" applyFont="1" applyFill="1" applyBorder="1" applyAlignment="1">
      <alignment horizontal="center" vertical="center"/>
    </xf>
    <xf numFmtId="0" fontId="3" fillId="53" borderId="60" xfId="0" applyFont="1" applyFill="1" applyBorder="1" applyAlignment="1">
      <alignment horizontal="center" vertical="center"/>
    </xf>
    <xf numFmtId="0" fontId="3" fillId="53" borderId="53" xfId="0" applyFont="1" applyFill="1" applyBorder="1" applyAlignment="1">
      <alignment horizontal="center" vertical="center"/>
    </xf>
    <xf numFmtId="0" fontId="3" fillId="53" borderId="46" xfId="0" applyFont="1" applyFill="1" applyBorder="1" applyAlignment="1">
      <alignment horizontal="center" vertical="center"/>
    </xf>
    <xf numFmtId="0" fontId="25" fillId="53" borderId="54" xfId="0" applyFont="1" applyFill="1" applyBorder="1" applyAlignment="1">
      <alignment horizontal="left" vertical="center"/>
    </xf>
    <xf numFmtId="0" fontId="25" fillId="53" borderId="44" xfId="0" applyFont="1" applyFill="1" applyBorder="1" applyAlignment="1">
      <alignment horizontal="left" vertical="center"/>
    </xf>
    <xf numFmtId="0" fontId="3" fillId="53" borderId="52" xfId="0" applyFont="1" applyFill="1" applyBorder="1" applyAlignment="1">
      <alignment horizontal="center" vertical="center"/>
    </xf>
    <xf numFmtId="0" fontId="3" fillId="53" borderId="48" xfId="0" applyFont="1" applyFill="1" applyBorder="1" applyAlignment="1">
      <alignment horizontal="center" vertical="center"/>
    </xf>
    <xf numFmtId="0" fontId="3" fillId="51" borderId="60" xfId="0" applyFont="1" applyFill="1" applyBorder="1" applyAlignment="1">
      <alignment horizontal="center" vertical="center"/>
    </xf>
    <xf numFmtId="0" fontId="3" fillId="53" borderId="62" xfId="0" applyFont="1" applyFill="1" applyBorder="1" applyAlignment="1">
      <alignment horizontal="center" vertical="center"/>
    </xf>
    <xf numFmtId="0" fontId="3" fillId="53" borderId="63" xfId="0" applyFont="1" applyFill="1" applyBorder="1" applyAlignment="1">
      <alignment horizontal="center" vertical="center"/>
    </xf>
    <xf numFmtId="0" fontId="27" fillId="53" borderId="64" xfId="0" applyFont="1" applyFill="1" applyBorder="1" applyAlignment="1">
      <alignment horizontal="center"/>
    </xf>
    <xf numFmtId="0" fontId="3" fillId="53" borderId="65" xfId="0" applyFont="1" applyFill="1" applyBorder="1" applyAlignment="1">
      <alignment horizontal="center" vertical="center"/>
    </xf>
    <xf numFmtId="0" fontId="3" fillId="53" borderId="66" xfId="0" applyFont="1" applyFill="1" applyBorder="1" applyAlignment="1">
      <alignment horizontal="center" vertical="center"/>
    </xf>
    <xf numFmtId="0" fontId="3" fillId="53" borderId="45" xfId="0" applyFont="1" applyFill="1" applyBorder="1" applyAlignment="1">
      <alignment horizontal="center" vertical="center"/>
    </xf>
    <xf numFmtId="0" fontId="3" fillId="53" borderId="6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53" borderId="68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0" fontId="3" fillId="51" borderId="66" xfId="0" applyFont="1" applyFill="1" applyBorder="1" applyAlignment="1">
      <alignment horizontal="center" vertical="center"/>
    </xf>
    <xf numFmtId="0" fontId="3" fillId="53" borderId="70" xfId="0" applyFont="1" applyFill="1" applyBorder="1" applyAlignment="1">
      <alignment horizontal="center" vertical="center"/>
    </xf>
    <xf numFmtId="0" fontId="3" fillId="53" borderId="71" xfId="0" applyFont="1" applyFill="1" applyBorder="1" applyAlignment="1">
      <alignment horizontal="center" vertical="center"/>
    </xf>
    <xf numFmtId="0" fontId="3" fillId="51" borderId="72" xfId="0" applyFont="1" applyFill="1" applyBorder="1" applyAlignment="1">
      <alignment horizontal="center" vertical="center"/>
    </xf>
    <xf numFmtId="0" fontId="25" fillId="51" borderId="54" xfId="0" applyFont="1" applyFill="1" applyBorder="1" applyAlignment="1">
      <alignment horizontal="left" vertical="center"/>
    </xf>
    <xf numFmtId="0" fontId="25" fillId="51" borderId="44" xfId="0" applyFont="1" applyFill="1" applyBorder="1" applyAlignment="1">
      <alignment horizontal="left" vertical="center"/>
    </xf>
    <xf numFmtId="0" fontId="3" fillId="54" borderId="55" xfId="0" applyFont="1" applyFill="1" applyBorder="1" applyAlignment="1">
      <alignment horizontal="center" vertical="center"/>
    </xf>
    <xf numFmtId="0" fontId="3" fillId="54" borderId="52" xfId="0" applyFont="1" applyFill="1" applyBorder="1" applyAlignment="1">
      <alignment horizontal="center" vertical="center"/>
    </xf>
    <xf numFmtId="0" fontId="3" fillId="54" borderId="45" xfId="0" applyFont="1" applyFill="1" applyBorder="1" applyAlignment="1">
      <alignment horizontal="center" vertical="center"/>
    </xf>
    <xf numFmtId="0" fontId="3" fillId="54" borderId="48" xfId="0" applyFont="1" applyFill="1" applyBorder="1" applyAlignment="1">
      <alignment horizontal="center" vertical="center"/>
    </xf>
    <xf numFmtId="0" fontId="25" fillId="51" borderId="53" xfId="0" applyFont="1" applyFill="1" applyBorder="1" applyAlignment="1">
      <alignment horizontal="center" vertical="center"/>
    </xf>
    <xf numFmtId="0" fontId="25" fillId="51" borderId="46" xfId="0" applyFont="1" applyFill="1" applyBorder="1" applyAlignment="1">
      <alignment horizontal="center" vertical="center"/>
    </xf>
    <xf numFmtId="0" fontId="25" fillId="51" borderId="52" xfId="0" applyFont="1" applyFill="1" applyBorder="1" applyAlignment="1">
      <alignment horizontal="center" vertical="center"/>
    </xf>
    <xf numFmtId="0" fontId="25" fillId="51" borderId="48" xfId="0" applyFont="1" applyFill="1" applyBorder="1" applyAlignment="1">
      <alignment horizontal="center" vertical="center"/>
    </xf>
    <xf numFmtId="0" fontId="27" fillId="51" borderId="49" xfId="0" applyFont="1" applyFill="1" applyBorder="1" applyAlignment="1">
      <alignment horizontal="center"/>
    </xf>
    <xf numFmtId="0" fontId="27" fillId="51" borderId="51" xfId="0" applyFont="1" applyFill="1" applyBorder="1" applyAlignment="1">
      <alignment horizontal="center"/>
    </xf>
    <xf numFmtId="0" fontId="25" fillId="51" borderId="59" xfId="0" applyFont="1" applyFill="1" applyBorder="1" applyAlignment="1">
      <alignment horizontal="center" vertical="center"/>
    </xf>
    <xf numFmtId="0" fontId="25" fillId="51" borderId="60" xfId="0" applyFont="1" applyFill="1" applyBorder="1" applyAlignment="1">
      <alignment horizontal="center" vertical="center"/>
    </xf>
    <xf numFmtId="0" fontId="27" fillId="51" borderId="50" xfId="0" applyFont="1" applyFill="1" applyBorder="1" applyAlignment="1">
      <alignment horizontal="center"/>
    </xf>
    <xf numFmtId="0" fontId="28" fillId="51" borderId="49" xfId="0" applyFont="1" applyFill="1" applyBorder="1" applyAlignment="1">
      <alignment horizontal="center"/>
    </xf>
    <xf numFmtId="0" fontId="25" fillId="51" borderId="61" xfId="0" applyFont="1" applyFill="1" applyBorder="1" applyAlignment="1">
      <alignment horizontal="center" vertical="center"/>
    </xf>
    <xf numFmtId="0" fontId="25" fillId="51" borderId="47" xfId="0" applyFont="1" applyFill="1" applyBorder="1" applyAlignment="1">
      <alignment horizontal="center" vertical="center"/>
    </xf>
    <xf numFmtId="0" fontId="29" fillId="51" borderId="44" xfId="0" applyFont="1" applyFill="1" applyBorder="1" applyAlignment="1">
      <alignment horizontal="left" vertical="center"/>
    </xf>
    <xf numFmtId="0" fontId="25" fillId="51" borderId="45" xfId="0" applyFont="1" applyFill="1" applyBorder="1" applyAlignment="1">
      <alignment horizontal="center" vertical="center"/>
    </xf>
    <xf numFmtId="0" fontId="25" fillId="54" borderId="46" xfId="0" applyFont="1" applyFill="1" applyBorder="1" applyAlignment="1">
      <alignment horizontal="center" vertical="center"/>
    </xf>
    <xf numFmtId="0" fontId="25" fillId="54" borderId="48" xfId="0" applyFont="1" applyFill="1" applyBorder="1" applyAlignment="1">
      <alignment horizontal="center" vertical="center"/>
    </xf>
    <xf numFmtId="0" fontId="25" fillId="54" borderId="60" xfId="0" applyFont="1" applyFill="1" applyBorder="1" applyAlignment="1">
      <alignment horizontal="center" vertical="center"/>
    </xf>
    <xf numFmtId="0" fontId="25" fillId="54" borderId="47" xfId="0" applyFont="1" applyFill="1" applyBorder="1" applyAlignment="1">
      <alignment horizontal="center" vertical="center"/>
    </xf>
    <xf numFmtId="0" fontId="0" fillId="47" borderId="73" xfId="0" applyFill="1" applyBorder="1" applyAlignment="1">
      <alignment/>
    </xf>
    <xf numFmtId="0" fontId="0" fillId="47" borderId="74" xfId="0" applyFill="1" applyBorder="1" applyAlignment="1">
      <alignment/>
    </xf>
    <xf numFmtId="0" fontId="0" fillId="0" borderId="62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48" xfId="0" applyBorder="1" applyAlignment="1">
      <alignment/>
    </xf>
    <xf numFmtId="0" fontId="0" fillId="0" borderId="78" xfId="0" applyBorder="1" applyAlignment="1">
      <alignment/>
    </xf>
    <xf numFmtId="0" fontId="25" fillId="0" borderId="4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left" vertical="center"/>
    </xf>
    <xf numFmtId="0" fontId="28" fillId="0" borderId="4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vertical="center"/>
    </xf>
    <xf numFmtId="0" fontId="119" fillId="0" borderId="44" xfId="0" applyFont="1" applyFill="1" applyBorder="1" applyAlignment="1">
      <alignment horizontal="left" vertical="center"/>
    </xf>
    <xf numFmtId="0" fontId="120" fillId="0" borderId="44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  <xf numFmtId="0" fontId="120" fillId="0" borderId="54" xfId="0" applyFont="1" applyFill="1" applyBorder="1" applyAlignment="1">
      <alignment horizontal="left" vertical="center"/>
    </xf>
    <xf numFmtId="0" fontId="108" fillId="0" borderId="49" xfId="0" applyFont="1" applyFill="1" applyBorder="1" applyAlignment="1">
      <alignment horizontal="center"/>
    </xf>
    <xf numFmtId="0" fontId="121" fillId="0" borderId="49" xfId="0" applyFont="1" applyFill="1" applyBorder="1" applyAlignment="1">
      <alignment horizontal="center"/>
    </xf>
    <xf numFmtId="0" fontId="108" fillId="0" borderId="50" xfId="0" applyFont="1" applyFill="1" applyBorder="1" applyAlignment="1">
      <alignment horizontal="center"/>
    </xf>
    <xf numFmtId="0" fontId="120" fillId="0" borderId="48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20" fillId="0" borderId="46" xfId="0" applyFont="1" applyFill="1" applyBorder="1" applyAlignment="1">
      <alignment horizontal="center" vertical="center"/>
    </xf>
    <xf numFmtId="0" fontId="120" fillId="0" borderId="79" xfId="0" applyFont="1" applyFill="1" applyBorder="1" applyAlignment="1">
      <alignment horizontal="center" vertical="center"/>
    </xf>
    <xf numFmtId="0" fontId="120" fillId="0" borderId="80" xfId="0" applyFont="1" applyFill="1" applyBorder="1" applyAlignment="1">
      <alignment horizontal="center" vertical="center"/>
    </xf>
    <xf numFmtId="0" fontId="120" fillId="0" borderId="81" xfId="0" applyFont="1" applyFill="1" applyBorder="1" applyAlignment="1">
      <alignment horizontal="center" vertical="center"/>
    </xf>
    <xf numFmtId="0" fontId="120" fillId="0" borderId="82" xfId="0" applyFont="1" applyFill="1" applyBorder="1" applyAlignment="1">
      <alignment horizontal="center" vertical="center"/>
    </xf>
    <xf numFmtId="0" fontId="120" fillId="0" borderId="52" xfId="0" applyFont="1" applyFill="1" applyBorder="1" applyAlignment="1">
      <alignment horizontal="center" vertical="center"/>
    </xf>
    <xf numFmtId="0" fontId="120" fillId="0" borderId="5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5" fillId="42" borderId="64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" fillId="42" borderId="50" xfId="0" applyFont="1" applyFill="1" applyBorder="1" applyAlignment="1">
      <alignment horizontal="center"/>
    </xf>
    <xf numFmtId="0" fontId="3" fillId="42" borderId="59" xfId="0" applyFont="1" applyFill="1" applyBorder="1" applyAlignment="1">
      <alignment horizontal="center" vertical="center"/>
    </xf>
    <xf numFmtId="0" fontId="3" fillId="42" borderId="60" xfId="0" applyFont="1" applyFill="1" applyBorder="1" applyAlignment="1">
      <alignment horizontal="center" vertical="center"/>
    </xf>
    <xf numFmtId="0" fontId="3" fillId="42" borderId="63" xfId="0" applyFont="1" applyFill="1" applyBorder="1" applyAlignment="1">
      <alignment horizontal="center" vertical="center"/>
    </xf>
    <xf numFmtId="0" fontId="3" fillId="42" borderId="62" xfId="0" applyFont="1" applyFill="1" applyBorder="1" applyAlignment="1">
      <alignment horizontal="center" vertical="center"/>
    </xf>
    <xf numFmtId="0" fontId="122" fillId="0" borderId="40" xfId="0" applyFont="1" applyBorder="1" applyAlignment="1">
      <alignment horizontal="center"/>
    </xf>
    <xf numFmtId="0" fontId="3" fillId="51" borderId="70" xfId="0" applyFont="1" applyFill="1" applyBorder="1" applyAlignment="1">
      <alignment horizontal="center" vertical="center"/>
    </xf>
    <xf numFmtId="0" fontId="3" fillId="51" borderId="7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/>
    </xf>
    <xf numFmtId="0" fontId="39" fillId="0" borderId="43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3" fillId="0" borderId="0" xfId="0" applyFont="1" applyAlignment="1">
      <alignment horizontal="center" vertical="center"/>
    </xf>
    <xf numFmtId="0" fontId="124" fillId="48" borderId="0" xfId="0" applyFont="1" applyFill="1" applyAlignment="1">
      <alignment horizontal="left"/>
    </xf>
    <xf numFmtId="0" fontId="124" fillId="48" borderId="0" xfId="0" applyFont="1" applyFill="1" applyAlignment="1">
      <alignment horizontal="left"/>
    </xf>
    <xf numFmtId="0" fontId="117" fillId="0" borderId="40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9" fillId="53" borderId="54" xfId="0" applyFont="1" applyFill="1" applyBorder="1" applyAlignment="1">
      <alignment horizontal="left" vertical="center"/>
    </xf>
    <xf numFmtId="0" fontId="29" fillId="53" borderId="44" xfId="0" applyFont="1" applyFill="1" applyBorder="1" applyAlignment="1">
      <alignment horizontal="left" vertical="center"/>
    </xf>
    <xf numFmtId="0" fontId="111" fillId="48" borderId="0" xfId="0" applyFont="1" applyFill="1" applyAlignment="1">
      <alignment/>
    </xf>
    <xf numFmtId="0" fontId="28" fillId="53" borderId="50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20" fontId="46" fillId="0" borderId="18" xfId="0" applyNumberFormat="1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" fillId="0" borderId="8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6" fillId="0" borderId="18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11" fillId="0" borderId="0" xfId="0" applyFont="1" applyFill="1" applyAlignment="1">
      <alignment/>
    </xf>
    <xf numFmtId="0" fontId="5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0" fillId="0" borderId="28" xfId="0" applyFill="1" applyBorder="1" applyAlignment="1">
      <alignment/>
    </xf>
    <xf numFmtId="0" fontId="15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04" fillId="0" borderId="0" xfId="0" applyFont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15" borderId="0" xfId="0" applyFill="1" applyAlignment="1">
      <alignment/>
    </xf>
    <xf numFmtId="0" fontId="0" fillId="14" borderId="0" xfId="0" applyFill="1" applyAlignment="1">
      <alignment/>
    </xf>
    <xf numFmtId="0" fontId="104" fillId="0" borderId="0" xfId="0" applyFont="1" applyFill="1" applyAlignment="1">
      <alignment/>
    </xf>
    <xf numFmtId="20" fontId="0" fillId="0" borderId="0" xfId="0" applyNumberFormat="1" applyAlignment="1">
      <alignment/>
    </xf>
    <xf numFmtId="20" fontId="104" fillId="0" borderId="0" xfId="0" applyNumberFormat="1" applyFont="1" applyAlignment="1">
      <alignment/>
    </xf>
    <xf numFmtId="20" fontId="0" fillId="0" borderId="0" xfId="0" applyNumberFormat="1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0" borderId="0" xfId="0" applyAlignment="1">
      <alignment/>
    </xf>
    <xf numFmtId="0" fontId="116" fillId="55" borderId="0" xfId="0" applyFont="1" applyFill="1" applyAlignment="1">
      <alignment/>
    </xf>
    <xf numFmtId="0" fontId="116" fillId="18" borderId="0" xfId="0" applyFont="1" applyFill="1" applyAlignment="1">
      <alignment/>
    </xf>
    <xf numFmtId="0" fontId="116" fillId="0" borderId="0" xfId="0" applyFont="1" applyAlignment="1">
      <alignment/>
    </xf>
    <xf numFmtId="0" fontId="116" fillId="15" borderId="0" xfId="0" applyFont="1" applyFill="1" applyAlignment="1">
      <alignment/>
    </xf>
    <xf numFmtId="0" fontId="116" fillId="56" borderId="0" xfId="0" applyFont="1" applyFill="1" applyAlignment="1">
      <alignment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0" fontId="12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48" borderId="0" xfId="0" applyFill="1" applyAlignment="1">
      <alignment/>
    </xf>
    <xf numFmtId="0" fontId="0" fillId="59" borderId="0" xfId="0" applyFill="1" applyAlignment="1">
      <alignment/>
    </xf>
    <xf numFmtId="0" fontId="96" fillId="6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22" fillId="0" borderId="0" xfId="0" applyFont="1" applyFill="1" applyAlignment="1">
      <alignment horizontal="center" vertical="center"/>
    </xf>
    <xf numFmtId="0" fontId="127" fillId="0" borderId="0" xfId="0" applyFont="1" applyFill="1" applyAlignment="1">
      <alignment/>
    </xf>
    <xf numFmtId="0" fontId="0" fillId="5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104" fillId="0" borderId="0" xfId="0" applyNumberFormat="1" applyFon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57" borderId="0" xfId="0" applyFill="1" applyAlignment="1">
      <alignment horizontal="center" vertical="center"/>
    </xf>
    <xf numFmtId="16" fontId="126" fillId="0" borderId="0" xfId="0" applyNumberFormat="1" applyFont="1" applyAlignment="1">
      <alignment horizontal="center"/>
    </xf>
    <xf numFmtId="0" fontId="10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88" fillId="0" borderId="14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27" xfId="0" applyFont="1" applyFill="1" applyBorder="1" applyAlignment="1">
      <alignment horizontal="center"/>
    </xf>
    <xf numFmtId="0" fontId="128" fillId="0" borderId="0" xfId="0" applyFont="1" applyFill="1" applyAlignment="1">
      <alignment/>
    </xf>
    <xf numFmtId="0" fontId="60" fillId="0" borderId="25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12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128" fillId="0" borderId="28" xfId="0" applyFont="1" applyFill="1" applyBorder="1" applyAlignment="1">
      <alignment/>
    </xf>
    <xf numFmtId="0" fontId="128" fillId="0" borderId="0" xfId="0" applyFont="1" applyFill="1" applyBorder="1" applyAlignment="1">
      <alignment/>
    </xf>
    <xf numFmtId="0" fontId="128" fillId="0" borderId="31" xfId="0" applyFont="1" applyFill="1" applyBorder="1" applyAlignment="1">
      <alignment/>
    </xf>
    <xf numFmtId="0" fontId="59" fillId="0" borderId="85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18" fillId="0" borderId="85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6" fillId="0" borderId="0" xfId="0" applyFont="1" applyFill="1" applyAlignment="1">
      <alignment/>
    </xf>
    <xf numFmtId="0" fontId="116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32" xfId="0" applyFont="1" applyFill="1" applyBorder="1" applyAlignment="1">
      <alignment horizontal="center"/>
    </xf>
    <xf numFmtId="0" fontId="116" fillId="0" borderId="0" xfId="0" applyFont="1" applyBorder="1" applyAlignment="1">
      <alignment/>
    </xf>
    <xf numFmtId="0" fontId="116" fillId="0" borderId="0" xfId="0" applyFont="1" applyAlignment="1">
      <alignment/>
    </xf>
    <xf numFmtId="0" fontId="97" fillId="0" borderId="0" xfId="0" applyFont="1" applyFill="1" applyAlignment="1">
      <alignment horizontal="center"/>
    </xf>
    <xf numFmtId="0" fontId="129" fillId="2" borderId="0" xfId="0" applyFont="1" applyFill="1" applyAlignment="1">
      <alignment horizontal="center"/>
    </xf>
    <xf numFmtId="0" fontId="104" fillId="2" borderId="0" xfId="0" applyFont="1" applyFill="1" applyAlignment="1">
      <alignment horizontal="center"/>
    </xf>
    <xf numFmtId="0" fontId="130" fillId="0" borderId="0" xfId="0" applyFont="1" applyFill="1" applyAlignment="1">
      <alignment horizontal="center"/>
    </xf>
    <xf numFmtId="0" fontId="130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104" fillId="2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9" fillId="0" borderId="0" xfId="0" applyFont="1" applyFill="1" applyAlignment="1">
      <alignment horizontal="left"/>
    </xf>
    <xf numFmtId="0" fontId="89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2" fillId="58" borderId="0" xfId="0" applyFont="1" applyFill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11" fillId="0" borderId="0" xfId="0" applyFont="1" applyFill="1" applyAlignment="1">
      <alignment horizontal="left"/>
    </xf>
    <xf numFmtId="0" fontId="111" fillId="0" borderId="0" xfId="0" applyFont="1" applyAlignment="1">
      <alignment/>
    </xf>
    <xf numFmtId="0" fontId="0" fillId="59" borderId="0" xfId="0" applyFill="1" applyAlignment="1">
      <alignment/>
    </xf>
    <xf numFmtId="0" fontId="131" fillId="0" borderId="0" xfId="0" applyFont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48" borderId="0" xfId="0" applyFill="1" applyAlignment="1">
      <alignment/>
    </xf>
    <xf numFmtId="0" fontId="116" fillId="48" borderId="0" xfId="0" applyFont="1" applyFill="1" applyAlignment="1">
      <alignment/>
    </xf>
    <xf numFmtId="0" fontId="116" fillId="59" borderId="0" xfId="0" applyFont="1" applyFill="1" applyAlignment="1">
      <alignment/>
    </xf>
    <xf numFmtId="0" fontId="130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0" fillId="59" borderId="0" xfId="0" applyFont="1" applyFill="1" applyAlignment="1">
      <alignment/>
    </xf>
    <xf numFmtId="0" fontId="126" fillId="0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61" borderId="0" xfId="0" applyFill="1" applyAlignment="1">
      <alignment/>
    </xf>
    <xf numFmtId="0" fontId="125" fillId="0" borderId="0" xfId="0" applyFont="1" applyAlignment="1">
      <alignment horizontal="center" vertical="center"/>
    </xf>
    <xf numFmtId="0" fontId="111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85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26" fillId="0" borderId="85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26" fillId="48" borderId="0" xfId="0" applyFont="1" applyFill="1" applyBorder="1" applyAlignment="1">
      <alignment horizontal="left"/>
    </xf>
    <xf numFmtId="0" fontId="111" fillId="48" borderId="0" xfId="0" applyFont="1" applyFill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28" xfId="0" applyBorder="1" applyAlignment="1">
      <alignment/>
    </xf>
    <xf numFmtId="0" fontId="19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6" fillId="0" borderId="3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32" xfId="0" applyFont="1" applyBorder="1" applyAlignment="1">
      <alignment horizontal="center"/>
    </xf>
    <xf numFmtId="0" fontId="133" fillId="0" borderId="0" xfId="0" applyFont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zoomScalePageLayoutView="0" workbookViewId="0" topLeftCell="A1">
      <selection activeCell="K6" sqref="K6:L9"/>
    </sheetView>
  </sheetViews>
  <sheetFormatPr defaultColWidth="9.140625" defaultRowHeight="15"/>
  <cols>
    <col min="2" max="2" width="6.8515625" style="0" customWidth="1"/>
    <col min="3" max="3" width="19.140625" style="0" bestFit="1" customWidth="1"/>
    <col min="5" max="5" width="3.57421875" style="0" customWidth="1"/>
    <col min="6" max="6" width="22.140625" style="0" customWidth="1"/>
    <col min="8" max="8" width="3.421875" style="0" customWidth="1"/>
    <col min="9" max="9" width="22.8515625" style="0" customWidth="1"/>
    <col min="11" max="11" width="4.140625" style="0" customWidth="1"/>
    <col min="12" max="12" width="25.421875" style="0" customWidth="1"/>
  </cols>
  <sheetData>
    <row r="3" spans="2:12" ht="18">
      <c r="B3" s="135" t="s">
        <v>43</v>
      </c>
      <c r="C3" s="136"/>
      <c r="D3" s="29"/>
      <c r="E3" s="137" t="s">
        <v>77</v>
      </c>
      <c r="F3" s="138"/>
      <c r="H3" s="139" t="s">
        <v>87</v>
      </c>
      <c r="I3" s="140"/>
      <c r="K3" s="141" t="s">
        <v>98</v>
      </c>
      <c r="L3" s="142"/>
    </row>
    <row r="4" spans="2:12" ht="18">
      <c r="B4" s="136"/>
      <c r="C4" s="136"/>
      <c r="D4" s="29"/>
      <c r="E4" s="138"/>
      <c r="F4" s="138"/>
      <c r="H4" s="140"/>
      <c r="I4" s="140"/>
      <c r="K4" s="142"/>
      <c r="L4" s="142"/>
    </row>
    <row r="6" spans="2:12" ht="14.25">
      <c r="B6" t="s">
        <v>25</v>
      </c>
      <c r="C6" s="32" t="s">
        <v>44</v>
      </c>
      <c r="E6" s="27" t="s">
        <v>25</v>
      </c>
      <c r="F6" s="35" t="s">
        <v>78</v>
      </c>
      <c r="H6" t="s">
        <v>25</v>
      </c>
      <c r="I6" s="28" t="s">
        <v>88</v>
      </c>
      <c r="K6" s="27" t="s">
        <v>100</v>
      </c>
      <c r="L6" s="26" t="s">
        <v>94</v>
      </c>
    </row>
    <row r="7" spans="2:12" ht="14.25">
      <c r="B7" t="s">
        <v>29</v>
      </c>
      <c r="C7" s="32" t="s">
        <v>45</v>
      </c>
      <c r="E7" s="27" t="s">
        <v>29</v>
      </c>
      <c r="F7" s="35" t="s">
        <v>79</v>
      </c>
      <c r="H7" t="s">
        <v>29</v>
      </c>
      <c r="I7" s="28" t="s">
        <v>89</v>
      </c>
      <c r="K7" s="27" t="s">
        <v>101</v>
      </c>
      <c r="L7" s="26" t="s">
        <v>95</v>
      </c>
    </row>
    <row r="8" spans="2:12" ht="14.25">
      <c r="B8" t="s">
        <v>32</v>
      </c>
      <c r="C8" s="32" t="s">
        <v>46</v>
      </c>
      <c r="E8" s="27" t="s">
        <v>32</v>
      </c>
      <c r="F8" s="35" t="s">
        <v>80</v>
      </c>
      <c r="H8" t="s">
        <v>32</v>
      </c>
      <c r="I8" s="28" t="s">
        <v>90</v>
      </c>
      <c r="K8" s="27" t="s">
        <v>102</v>
      </c>
      <c r="L8" s="26" t="s">
        <v>96</v>
      </c>
    </row>
    <row r="9" spans="2:12" ht="14.25">
      <c r="B9" t="s">
        <v>30</v>
      </c>
      <c r="C9" s="32" t="s">
        <v>47</v>
      </c>
      <c r="E9" s="27" t="s">
        <v>30</v>
      </c>
      <c r="F9" s="35" t="s">
        <v>81</v>
      </c>
      <c r="K9" s="27" t="s">
        <v>99</v>
      </c>
      <c r="L9" s="26" t="s">
        <v>97</v>
      </c>
    </row>
    <row r="10" spans="2:3" ht="14.25">
      <c r="B10" t="s">
        <v>26</v>
      </c>
      <c r="C10" s="32" t="s">
        <v>48</v>
      </c>
    </row>
    <row r="11" spans="2:9" ht="14.25">
      <c r="B11" t="s">
        <v>23</v>
      </c>
      <c r="C11" s="32" t="s">
        <v>49</v>
      </c>
      <c r="E11" s="27" t="s">
        <v>23</v>
      </c>
      <c r="F11" s="34" t="s">
        <v>82</v>
      </c>
      <c r="H11" t="s">
        <v>23</v>
      </c>
      <c r="I11" s="33" t="s">
        <v>91</v>
      </c>
    </row>
    <row r="12" spans="2:9" ht="14.25">
      <c r="B12" t="s">
        <v>27</v>
      </c>
      <c r="C12" s="32" t="s">
        <v>50</v>
      </c>
      <c r="E12" s="27" t="s">
        <v>27</v>
      </c>
      <c r="F12" s="34" t="s">
        <v>83</v>
      </c>
      <c r="H12" t="s">
        <v>27</v>
      </c>
      <c r="I12" s="33" t="s">
        <v>92</v>
      </c>
    </row>
    <row r="13" spans="2:9" ht="14.25">
      <c r="B13" t="s">
        <v>31</v>
      </c>
      <c r="C13" s="32" t="s">
        <v>51</v>
      </c>
      <c r="E13" s="27" t="s">
        <v>31</v>
      </c>
      <c r="F13" s="34" t="s">
        <v>84</v>
      </c>
      <c r="H13" t="s">
        <v>31</v>
      </c>
      <c r="I13" s="33" t="s">
        <v>93</v>
      </c>
    </row>
    <row r="14" spans="2:6" ht="14.25">
      <c r="B14" t="s">
        <v>28</v>
      </c>
      <c r="C14" s="32" t="s">
        <v>52</v>
      </c>
      <c r="E14" s="27" t="s">
        <v>28</v>
      </c>
      <c r="F14" s="34" t="s">
        <v>85</v>
      </c>
    </row>
    <row r="15" spans="2:6" ht="14.25">
      <c r="B15" t="s">
        <v>24</v>
      </c>
      <c r="C15" s="32" t="s">
        <v>53</v>
      </c>
      <c r="E15" s="27" t="s">
        <v>24</v>
      </c>
      <c r="F15" s="34" t="s">
        <v>86</v>
      </c>
    </row>
    <row r="16" spans="2:3" ht="14.25">
      <c r="B16" t="s">
        <v>35</v>
      </c>
      <c r="C16" s="30" t="s">
        <v>54</v>
      </c>
    </row>
    <row r="17" spans="2:3" ht="14.25">
      <c r="B17" t="s">
        <v>34</v>
      </c>
      <c r="C17" s="30" t="s">
        <v>55</v>
      </c>
    </row>
    <row r="18" spans="2:3" ht="14.25">
      <c r="B18" t="s">
        <v>36</v>
      </c>
      <c r="C18" s="30" t="s">
        <v>56</v>
      </c>
    </row>
    <row r="19" spans="2:3" ht="14.25">
      <c r="B19" t="s">
        <v>37</v>
      </c>
      <c r="C19" s="30" t="s">
        <v>57</v>
      </c>
    </row>
    <row r="20" spans="2:3" ht="14.25">
      <c r="B20" t="s">
        <v>38</v>
      </c>
      <c r="C20" s="30" t="s">
        <v>58</v>
      </c>
    </row>
    <row r="21" spans="2:3" ht="14.25">
      <c r="B21" t="s">
        <v>39</v>
      </c>
      <c r="C21" s="31" t="s">
        <v>59</v>
      </c>
    </row>
    <row r="22" spans="2:3" ht="14.25">
      <c r="B22" t="s">
        <v>33</v>
      </c>
      <c r="C22" s="31" t="s">
        <v>60</v>
      </c>
    </row>
    <row r="23" spans="2:3" ht="14.25">
      <c r="B23" t="s">
        <v>40</v>
      </c>
      <c r="C23" s="31" t="s">
        <v>61</v>
      </c>
    </row>
    <row r="24" spans="2:3" ht="14.25">
      <c r="B24" t="s">
        <v>41</v>
      </c>
      <c r="C24" s="31" t="s">
        <v>62</v>
      </c>
    </row>
    <row r="25" spans="2:3" ht="14.25">
      <c r="B25" t="s">
        <v>42</v>
      </c>
      <c r="C25" s="31" t="s">
        <v>63</v>
      </c>
    </row>
  </sheetData>
  <sheetProtection/>
  <mergeCells count="4">
    <mergeCell ref="B3:C4"/>
    <mergeCell ref="E3:F4"/>
    <mergeCell ref="H3:I4"/>
    <mergeCell ref="K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8000"/>
  </sheetPr>
  <dimension ref="A2:L62"/>
  <sheetViews>
    <sheetView zoomScalePageLayoutView="0" workbookViewId="0" topLeftCell="E1">
      <selection activeCell="N11" sqref="N11"/>
    </sheetView>
  </sheetViews>
  <sheetFormatPr defaultColWidth="9.140625" defaultRowHeight="15"/>
  <cols>
    <col min="2" max="2" width="24.140625" style="0" bestFit="1" customWidth="1"/>
    <col min="4" max="4" width="19.140625" style="0" bestFit="1" customWidth="1"/>
  </cols>
  <sheetData>
    <row r="2" spans="1:12" ht="14.25">
      <c r="A2" s="59" t="s">
        <v>16</v>
      </c>
      <c r="B2" s="59" t="s">
        <v>321</v>
      </c>
      <c r="C2" s="59" t="s">
        <v>322</v>
      </c>
      <c r="D2" s="59" t="s">
        <v>140</v>
      </c>
      <c r="E2" s="59" t="s">
        <v>141</v>
      </c>
      <c r="F2" s="59" t="s">
        <v>142</v>
      </c>
      <c r="G2" s="59" t="s">
        <v>143</v>
      </c>
      <c r="H2" s="59" t="s">
        <v>144</v>
      </c>
      <c r="I2" s="59" t="s">
        <v>145</v>
      </c>
      <c r="J2" s="59" t="s">
        <v>146</v>
      </c>
      <c r="K2" s="59" t="s">
        <v>147</v>
      </c>
      <c r="L2" s="59" t="s">
        <v>323</v>
      </c>
    </row>
    <row r="3" spans="1:12" ht="15">
      <c r="A3" s="58" t="s">
        <v>9</v>
      </c>
      <c r="B3" s="41"/>
      <c r="C3" s="45"/>
      <c r="D3" s="37"/>
      <c r="E3" s="1"/>
      <c r="F3" s="1"/>
      <c r="G3" s="1"/>
      <c r="H3" s="1"/>
      <c r="I3" s="1"/>
      <c r="J3" s="1"/>
      <c r="K3" s="1"/>
      <c r="L3" s="50">
        <f aca="true" t="shared" si="0" ref="L3:L34">SUM(E3:K3)</f>
        <v>0</v>
      </c>
    </row>
    <row r="4" spans="1:12" ht="15">
      <c r="A4" s="58" t="s">
        <v>10</v>
      </c>
      <c r="B4" s="41"/>
      <c r="C4" s="45"/>
      <c r="D4" s="37"/>
      <c r="E4" s="1"/>
      <c r="F4" s="1"/>
      <c r="G4" s="1"/>
      <c r="H4" s="1"/>
      <c r="I4" s="1"/>
      <c r="J4" s="1"/>
      <c r="K4" s="1"/>
      <c r="L4" s="50">
        <f t="shared" si="0"/>
        <v>0</v>
      </c>
    </row>
    <row r="5" spans="1:12" ht="15">
      <c r="A5" s="58" t="s">
        <v>11</v>
      </c>
      <c r="B5" s="41"/>
      <c r="C5" s="45"/>
      <c r="D5" s="37"/>
      <c r="E5" s="1"/>
      <c r="F5" s="1"/>
      <c r="G5" s="1"/>
      <c r="H5" s="1"/>
      <c r="I5" s="1"/>
      <c r="J5" s="1"/>
      <c r="K5" s="1"/>
      <c r="L5" s="50">
        <f t="shared" si="0"/>
        <v>0</v>
      </c>
    </row>
    <row r="6" spans="1:12" ht="15">
      <c r="A6" s="58" t="s">
        <v>12</v>
      </c>
      <c r="B6" s="41"/>
      <c r="C6" s="45"/>
      <c r="D6" s="37"/>
      <c r="E6" s="1"/>
      <c r="F6" s="1"/>
      <c r="G6" s="1"/>
      <c r="H6" s="1"/>
      <c r="I6" s="1"/>
      <c r="J6" s="1"/>
      <c r="K6" s="1"/>
      <c r="L6" s="50">
        <f t="shared" si="0"/>
        <v>0</v>
      </c>
    </row>
    <row r="7" spans="1:12" ht="15">
      <c r="A7" s="58" t="s">
        <v>13</v>
      </c>
      <c r="B7" s="41"/>
      <c r="C7" s="45"/>
      <c r="D7" s="37"/>
      <c r="E7" s="1"/>
      <c r="F7" s="1"/>
      <c r="G7" s="1"/>
      <c r="H7" s="1"/>
      <c r="I7" s="1"/>
      <c r="J7" s="1"/>
      <c r="K7" s="1"/>
      <c r="L7" s="50">
        <f t="shared" si="0"/>
        <v>0</v>
      </c>
    </row>
    <row r="8" spans="1:12" ht="15">
      <c r="A8" s="58" t="s">
        <v>65</v>
      </c>
      <c r="B8" s="41"/>
      <c r="C8" s="45"/>
      <c r="D8" s="37"/>
      <c r="E8" s="1"/>
      <c r="F8" s="1"/>
      <c r="G8" s="1"/>
      <c r="H8" s="1"/>
      <c r="I8" s="1"/>
      <c r="J8" s="1"/>
      <c r="K8" s="1"/>
      <c r="L8" s="50">
        <f t="shared" si="0"/>
        <v>0</v>
      </c>
    </row>
    <row r="9" spans="1:12" ht="15">
      <c r="A9" s="58" t="s">
        <v>66</v>
      </c>
      <c r="B9" s="41"/>
      <c r="C9" s="45"/>
      <c r="D9" s="37"/>
      <c r="E9" s="1"/>
      <c r="F9" s="1"/>
      <c r="G9" s="1"/>
      <c r="H9" s="1"/>
      <c r="I9" s="1"/>
      <c r="J9" s="1"/>
      <c r="K9" s="1"/>
      <c r="L9" s="50">
        <f t="shared" si="0"/>
        <v>0</v>
      </c>
    </row>
    <row r="10" spans="1:12" ht="15">
      <c r="A10" s="58" t="s">
        <v>67</v>
      </c>
      <c r="B10" s="41"/>
      <c r="C10" s="45"/>
      <c r="D10" s="37"/>
      <c r="E10" s="1"/>
      <c r="F10" s="1"/>
      <c r="G10" s="1"/>
      <c r="H10" s="1"/>
      <c r="I10" s="1"/>
      <c r="J10" s="1"/>
      <c r="K10" s="1"/>
      <c r="L10" s="50">
        <f t="shared" si="0"/>
        <v>0</v>
      </c>
    </row>
    <row r="11" spans="1:12" ht="15">
      <c r="A11" s="58" t="s">
        <v>14</v>
      </c>
      <c r="B11" s="41"/>
      <c r="C11" s="45"/>
      <c r="D11" s="37"/>
      <c r="E11" s="1"/>
      <c r="F11" s="1"/>
      <c r="G11" s="1"/>
      <c r="H11" s="1"/>
      <c r="I11" s="1"/>
      <c r="J11" s="1"/>
      <c r="K11" s="1"/>
      <c r="L11" s="50">
        <f t="shared" si="0"/>
        <v>0</v>
      </c>
    </row>
    <row r="12" spans="1:12" ht="15">
      <c r="A12" s="58" t="s">
        <v>68</v>
      </c>
      <c r="B12" s="41"/>
      <c r="C12" s="45"/>
      <c r="D12" s="37"/>
      <c r="E12" s="1"/>
      <c r="F12" s="1"/>
      <c r="G12" s="1"/>
      <c r="H12" s="1"/>
      <c r="I12" s="1"/>
      <c r="J12" s="1"/>
      <c r="K12" s="1"/>
      <c r="L12" s="50">
        <f t="shared" si="0"/>
        <v>0</v>
      </c>
    </row>
    <row r="13" spans="1:12" ht="15">
      <c r="A13" s="58" t="s">
        <v>69</v>
      </c>
      <c r="B13" s="41"/>
      <c r="C13" s="45"/>
      <c r="D13" s="37"/>
      <c r="E13" s="1"/>
      <c r="F13" s="1"/>
      <c r="G13" s="1"/>
      <c r="H13" s="1"/>
      <c r="I13" s="1"/>
      <c r="J13" s="1"/>
      <c r="K13" s="1"/>
      <c r="L13" s="50">
        <f t="shared" si="0"/>
        <v>0</v>
      </c>
    </row>
    <row r="14" spans="1:12" ht="15">
      <c r="A14" s="58" t="s">
        <v>70</v>
      </c>
      <c r="B14" s="41"/>
      <c r="C14" s="45"/>
      <c r="D14" s="37"/>
      <c r="E14" s="1"/>
      <c r="F14" s="1"/>
      <c r="G14" s="1"/>
      <c r="H14" s="1"/>
      <c r="I14" s="1"/>
      <c r="J14" s="1"/>
      <c r="K14" s="1"/>
      <c r="L14" s="50">
        <f t="shared" si="0"/>
        <v>0</v>
      </c>
    </row>
    <row r="15" spans="1:12" ht="15">
      <c r="A15" s="58" t="s">
        <v>21</v>
      </c>
      <c r="B15" s="41"/>
      <c r="C15" s="45"/>
      <c r="D15" s="37"/>
      <c r="E15" s="1"/>
      <c r="F15" s="1"/>
      <c r="G15" s="1"/>
      <c r="H15" s="1"/>
      <c r="I15" s="1"/>
      <c r="J15" s="1"/>
      <c r="K15" s="1"/>
      <c r="L15" s="50">
        <f t="shared" si="0"/>
        <v>0</v>
      </c>
    </row>
    <row r="16" spans="1:12" ht="15">
      <c r="A16" s="58" t="s">
        <v>71</v>
      </c>
      <c r="B16" s="41"/>
      <c r="C16" s="45"/>
      <c r="D16" s="37"/>
      <c r="E16" s="1"/>
      <c r="F16" s="1"/>
      <c r="G16" s="1"/>
      <c r="H16" s="1"/>
      <c r="I16" s="1"/>
      <c r="J16" s="1"/>
      <c r="K16" s="1"/>
      <c r="L16" s="50">
        <f t="shared" si="0"/>
        <v>0</v>
      </c>
    </row>
    <row r="17" spans="1:12" ht="15">
      <c r="A17" s="58" t="s">
        <v>72</v>
      </c>
      <c r="B17" s="41"/>
      <c r="C17" s="45"/>
      <c r="D17" s="37"/>
      <c r="E17" s="1"/>
      <c r="F17" s="1"/>
      <c r="G17" s="1"/>
      <c r="H17" s="1"/>
      <c r="I17" s="1"/>
      <c r="J17" s="1"/>
      <c r="K17" s="1"/>
      <c r="L17" s="50">
        <f t="shared" si="0"/>
        <v>0</v>
      </c>
    </row>
    <row r="18" spans="1:12" ht="15">
      <c r="A18" s="58" t="s">
        <v>73</v>
      </c>
      <c r="B18" s="41"/>
      <c r="C18" s="45"/>
      <c r="D18" s="37"/>
      <c r="E18" s="1"/>
      <c r="F18" s="1"/>
      <c r="G18" s="1"/>
      <c r="H18" s="1"/>
      <c r="I18" s="1"/>
      <c r="J18" s="1"/>
      <c r="K18" s="1"/>
      <c r="L18" s="50">
        <f t="shared" si="0"/>
        <v>0</v>
      </c>
    </row>
    <row r="19" spans="1:12" ht="15">
      <c r="A19" s="58" t="s">
        <v>22</v>
      </c>
      <c r="B19" s="41"/>
      <c r="C19" s="45"/>
      <c r="D19" s="37"/>
      <c r="E19" s="1"/>
      <c r="F19" s="1"/>
      <c r="G19" s="1"/>
      <c r="H19" s="1"/>
      <c r="I19" s="1"/>
      <c r="J19" s="1"/>
      <c r="K19" s="1"/>
      <c r="L19" s="50">
        <f t="shared" si="0"/>
        <v>0</v>
      </c>
    </row>
    <row r="20" spans="1:12" ht="15">
      <c r="A20" s="58" t="s">
        <v>74</v>
      </c>
      <c r="B20" s="41"/>
      <c r="C20" s="45"/>
      <c r="D20" s="37"/>
      <c r="E20" s="1"/>
      <c r="F20" s="1"/>
      <c r="G20" s="1"/>
      <c r="H20" s="1"/>
      <c r="I20" s="1"/>
      <c r="J20" s="1"/>
      <c r="K20" s="1"/>
      <c r="L20" s="50">
        <f t="shared" si="0"/>
        <v>0</v>
      </c>
    </row>
    <row r="21" spans="1:12" ht="15">
      <c r="A21" s="58" t="s">
        <v>75</v>
      </c>
      <c r="B21" s="41"/>
      <c r="C21" s="45"/>
      <c r="D21" s="37"/>
      <c r="E21" s="1"/>
      <c r="F21" s="1"/>
      <c r="G21" s="1"/>
      <c r="H21" s="1"/>
      <c r="I21" s="1"/>
      <c r="J21" s="1"/>
      <c r="K21" s="1"/>
      <c r="L21" s="50">
        <f t="shared" si="0"/>
        <v>0</v>
      </c>
    </row>
    <row r="22" spans="1:12" ht="15">
      <c r="A22" s="58" t="s">
        <v>76</v>
      </c>
      <c r="B22" s="41"/>
      <c r="C22" s="45"/>
      <c r="D22" s="37"/>
      <c r="E22" s="1"/>
      <c r="F22" s="1"/>
      <c r="G22" s="1"/>
      <c r="H22" s="1"/>
      <c r="I22" s="1"/>
      <c r="J22" s="1"/>
      <c r="K22" s="1"/>
      <c r="L22" s="50">
        <f t="shared" si="0"/>
        <v>0</v>
      </c>
    </row>
    <row r="23" spans="1:12" ht="15">
      <c r="A23" s="58" t="s">
        <v>281</v>
      </c>
      <c r="B23" s="41"/>
      <c r="C23" s="45"/>
      <c r="D23" s="37"/>
      <c r="E23" s="1"/>
      <c r="F23" s="1"/>
      <c r="G23" s="1"/>
      <c r="H23" s="1"/>
      <c r="I23" s="1"/>
      <c r="J23" s="1"/>
      <c r="K23" s="1"/>
      <c r="L23" s="50">
        <f t="shared" si="0"/>
        <v>0</v>
      </c>
    </row>
    <row r="24" spans="1:12" ht="15">
      <c r="A24" s="58" t="s">
        <v>282</v>
      </c>
      <c r="B24" s="41"/>
      <c r="C24" s="45"/>
      <c r="D24" s="37"/>
      <c r="E24" s="1"/>
      <c r="F24" s="1"/>
      <c r="G24" s="1"/>
      <c r="H24" s="1"/>
      <c r="I24" s="1"/>
      <c r="J24" s="1"/>
      <c r="K24" s="1"/>
      <c r="L24" s="50">
        <f t="shared" si="0"/>
        <v>0</v>
      </c>
    </row>
    <row r="25" spans="1:12" ht="15">
      <c r="A25" s="58" t="s">
        <v>283</v>
      </c>
      <c r="B25" s="41"/>
      <c r="C25" s="45"/>
      <c r="D25" s="37"/>
      <c r="E25" s="1"/>
      <c r="F25" s="1"/>
      <c r="G25" s="1"/>
      <c r="H25" s="1"/>
      <c r="I25" s="1"/>
      <c r="J25" s="1"/>
      <c r="K25" s="1"/>
      <c r="L25" s="50">
        <f t="shared" si="0"/>
        <v>0</v>
      </c>
    </row>
    <row r="26" spans="1:12" ht="15">
      <c r="A26" s="58" t="s">
        <v>284</v>
      </c>
      <c r="B26" s="41"/>
      <c r="C26" s="45"/>
      <c r="D26" s="37"/>
      <c r="E26" s="1"/>
      <c r="F26" s="1"/>
      <c r="G26" s="1"/>
      <c r="H26" s="1"/>
      <c r="I26" s="1"/>
      <c r="J26" s="1"/>
      <c r="K26" s="1"/>
      <c r="L26" s="50">
        <f t="shared" si="0"/>
        <v>0</v>
      </c>
    </row>
    <row r="27" spans="1:12" ht="15">
      <c r="A27" s="58" t="s">
        <v>285</v>
      </c>
      <c r="B27" s="41"/>
      <c r="C27" s="45"/>
      <c r="D27" s="37"/>
      <c r="E27" s="1"/>
      <c r="F27" s="1"/>
      <c r="G27" s="1"/>
      <c r="H27" s="1"/>
      <c r="I27" s="1"/>
      <c r="J27" s="1"/>
      <c r="K27" s="1"/>
      <c r="L27" s="50">
        <f t="shared" si="0"/>
        <v>0</v>
      </c>
    </row>
    <row r="28" spans="1:12" ht="15">
      <c r="A28" s="58" t="s">
        <v>286</v>
      </c>
      <c r="B28" s="41"/>
      <c r="C28" s="45"/>
      <c r="D28" s="37"/>
      <c r="E28" s="1"/>
      <c r="F28" s="1"/>
      <c r="G28" s="1"/>
      <c r="H28" s="1"/>
      <c r="I28" s="1"/>
      <c r="J28" s="1"/>
      <c r="K28" s="1"/>
      <c r="L28" s="50">
        <f t="shared" si="0"/>
        <v>0</v>
      </c>
    </row>
    <row r="29" spans="1:12" ht="15">
      <c r="A29" s="58" t="s">
        <v>287</v>
      </c>
      <c r="B29" s="41"/>
      <c r="C29" s="45"/>
      <c r="D29" s="37"/>
      <c r="E29" s="1"/>
      <c r="F29" s="1"/>
      <c r="G29" s="1"/>
      <c r="H29" s="1"/>
      <c r="I29" s="1"/>
      <c r="J29" s="1"/>
      <c r="K29" s="1"/>
      <c r="L29" s="50">
        <f t="shared" si="0"/>
        <v>0</v>
      </c>
    </row>
    <row r="30" spans="1:12" ht="15">
      <c r="A30" s="58" t="s">
        <v>288</v>
      </c>
      <c r="B30" s="41"/>
      <c r="C30" s="45"/>
      <c r="D30" s="37"/>
      <c r="E30" s="1"/>
      <c r="F30" s="1"/>
      <c r="G30" s="1"/>
      <c r="H30" s="1"/>
      <c r="I30" s="1"/>
      <c r="J30" s="1"/>
      <c r="K30" s="1"/>
      <c r="L30" s="50">
        <f t="shared" si="0"/>
        <v>0</v>
      </c>
    </row>
    <row r="31" spans="1:12" ht="15">
      <c r="A31" s="58" t="s">
        <v>289</v>
      </c>
      <c r="B31" s="41"/>
      <c r="C31" s="45"/>
      <c r="D31" s="37"/>
      <c r="E31" s="1"/>
      <c r="F31" s="1"/>
      <c r="G31" s="1"/>
      <c r="H31" s="1"/>
      <c r="I31" s="1"/>
      <c r="J31" s="1"/>
      <c r="K31" s="1"/>
      <c r="L31" s="50">
        <f t="shared" si="0"/>
        <v>0</v>
      </c>
    </row>
    <row r="32" spans="1:12" ht="15">
      <c r="A32" s="58" t="s">
        <v>290</v>
      </c>
      <c r="B32" s="41"/>
      <c r="C32" s="45"/>
      <c r="D32" s="37"/>
      <c r="E32" s="1"/>
      <c r="F32" s="1"/>
      <c r="G32" s="1"/>
      <c r="H32" s="1"/>
      <c r="I32" s="1"/>
      <c r="J32" s="1"/>
      <c r="K32" s="1"/>
      <c r="L32" s="50">
        <f t="shared" si="0"/>
        <v>0</v>
      </c>
    </row>
    <row r="33" spans="1:12" ht="15">
      <c r="A33" s="58" t="s">
        <v>291</v>
      </c>
      <c r="B33" s="41"/>
      <c r="C33" s="45"/>
      <c r="D33" s="37"/>
      <c r="E33" s="1"/>
      <c r="F33" s="1"/>
      <c r="G33" s="1"/>
      <c r="H33" s="1"/>
      <c r="I33" s="1"/>
      <c r="J33" s="1"/>
      <c r="K33" s="1"/>
      <c r="L33" s="50">
        <f t="shared" si="0"/>
        <v>0</v>
      </c>
    </row>
    <row r="34" spans="1:12" ht="15">
      <c r="A34" s="58" t="s">
        <v>292</v>
      </c>
      <c r="B34" s="41"/>
      <c r="C34" s="45"/>
      <c r="D34" s="37"/>
      <c r="E34" s="1"/>
      <c r="F34" s="1"/>
      <c r="G34" s="1"/>
      <c r="H34" s="1"/>
      <c r="I34" s="1"/>
      <c r="J34" s="1"/>
      <c r="K34" s="1"/>
      <c r="L34" s="50">
        <f t="shared" si="0"/>
        <v>0</v>
      </c>
    </row>
    <row r="35" spans="1:12" ht="15">
      <c r="A35" s="58" t="s">
        <v>293</v>
      </c>
      <c r="B35" s="41"/>
      <c r="C35" s="45"/>
      <c r="D35" s="37"/>
      <c r="E35" s="1"/>
      <c r="F35" s="1"/>
      <c r="G35" s="1"/>
      <c r="H35" s="1"/>
      <c r="I35" s="1"/>
      <c r="J35" s="1"/>
      <c r="K35" s="1"/>
      <c r="L35" s="50">
        <f aca="true" t="shared" si="1" ref="L35:L62">SUM(E35:K35)</f>
        <v>0</v>
      </c>
    </row>
    <row r="36" spans="1:12" ht="15">
      <c r="A36" s="58" t="s">
        <v>294</v>
      </c>
      <c r="B36" s="41"/>
      <c r="C36" s="45"/>
      <c r="D36" s="37"/>
      <c r="E36" s="1"/>
      <c r="F36" s="1"/>
      <c r="G36" s="1"/>
      <c r="H36" s="1"/>
      <c r="I36" s="1"/>
      <c r="J36" s="1"/>
      <c r="K36" s="1"/>
      <c r="L36" s="50">
        <f t="shared" si="1"/>
        <v>0</v>
      </c>
    </row>
    <row r="37" spans="1:12" ht="15">
      <c r="A37" s="58" t="s">
        <v>295</v>
      </c>
      <c r="B37" s="41"/>
      <c r="C37" s="45"/>
      <c r="D37" s="37"/>
      <c r="E37" s="1"/>
      <c r="F37" s="1"/>
      <c r="G37" s="1"/>
      <c r="H37" s="1"/>
      <c r="I37" s="1"/>
      <c r="J37" s="1"/>
      <c r="K37" s="1"/>
      <c r="L37" s="50">
        <f t="shared" si="1"/>
        <v>0</v>
      </c>
    </row>
    <row r="38" spans="1:12" ht="15">
      <c r="A38" s="58" t="s">
        <v>296</v>
      </c>
      <c r="B38" s="41"/>
      <c r="C38" s="45"/>
      <c r="D38" s="37"/>
      <c r="E38" s="1"/>
      <c r="F38" s="1"/>
      <c r="G38" s="1"/>
      <c r="H38" s="1"/>
      <c r="I38" s="1"/>
      <c r="J38" s="1"/>
      <c r="K38" s="1"/>
      <c r="L38" s="50">
        <f t="shared" si="1"/>
        <v>0</v>
      </c>
    </row>
    <row r="39" spans="1:12" ht="15">
      <c r="A39" s="58" t="s">
        <v>297</v>
      </c>
      <c r="B39" s="41"/>
      <c r="C39" s="45"/>
      <c r="D39" s="37"/>
      <c r="E39" s="1"/>
      <c r="F39" s="1"/>
      <c r="G39" s="1"/>
      <c r="H39" s="1"/>
      <c r="I39" s="1"/>
      <c r="J39" s="1"/>
      <c r="K39" s="1"/>
      <c r="L39" s="50">
        <f t="shared" si="1"/>
        <v>0</v>
      </c>
    </row>
    <row r="40" spans="1:12" ht="15">
      <c r="A40" s="58" t="s">
        <v>298</v>
      </c>
      <c r="B40" s="41"/>
      <c r="C40" s="45"/>
      <c r="D40" s="37"/>
      <c r="E40" s="1"/>
      <c r="F40" s="1"/>
      <c r="G40" s="1"/>
      <c r="H40" s="1"/>
      <c r="I40" s="1"/>
      <c r="J40" s="1"/>
      <c r="K40" s="1"/>
      <c r="L40" s="50">
        <f t="shared" si="1"/>
        <v>0</v>
      </c>
    </row>
    <row r="41" spans="1:12" ht="15">
      <c r="A41" s="58" t="s">
        <v>299</v>
      </c>
      <c r="B41" s="41"/>
      <c r="C41" s="45"/>
      <c r="D41" s="37"/>
      <c r="E41" s="1"/>
      <c r="F41" s="1"/>
      <c r="G41" s="1"/>
      <c r="H41" s="1"/>
      <c r="I41" s="1"/>
      <c r="J41" s="1"/>
      <c r="K41" s="1"/>
      <c r="L41" s="50">
        <f t="shared" si="1"/>
        <v>0</v>
      </c>
    </row>
    <row r="42" spans="1:12" ht="15">
      <c r="A42" s="58" t="s">
        <v>300</v>
      </c>
      <c r="B42" s="41"/>
      <c r="C42" s="45"/>
      <c r="D42" s="37"/>
      <c r="E42" s="1"/>
      <c r="F42" s="1"/>
      <c r="G42" s="1"/>
      <c r="H42" s="1"/>
      <c r="I42" s="1"/>
      <c r="J42" s="1"/>
      <c r="K42" s="1"/>
      <c r="L42" s="50">
        <f t="shared" si="1"/>
        <v>0</v>
      </c>
    </row>
    <row r="43" spans="1:12" ht="15">
      <c r="A43" s="58" t="s">
        <v>301</v>
      </c>
      <c r="B43" s="41"/>
      <c r="C43" s="45"/>
      <c r="D43" s="37"/>
      <c r="E43" s="1"/>
      <c r="F43" s="1"/>
      <c r="G43" s="1"/>
      <c r="H43" s="1"/>
      <c r="I43" s="1"/>
      <c r="J43" s="1"/>
      <c r="K43" s="1"/>
      <c r="L43" s="50">
        <f t="shared" si="1"/>
        <v>0</v>
      </c>
    </row>
    <row r="44" spans="1:12" ht="15">
      <c r="A44" s="58" t="s">
        <v>302</v>
      </c>
      <c r="B44" s="41"/>
      <c r="C44" s="45"/>
      <c r="D44" s="37"/>
      <c r="E44" s="1"/>
      <c r="F44" s="1"/>
      <c r="G44" s="1"/>
      <c r="H44" s="1"/>
      <c r="I44" s="1"/>
      <c r="J44" s="1"/>
      <c r="K44" s="1"/>
      <c r="L44" s="50">
        <f t="shared" si="1"/>
        <v>0</v>
      </c>
    </row>
    <row r="45" spans="1:12" ht="15">
      <c r="A45" s="58" t="s">
        <v>303</v>
      </c>
      <c r="B45" s="41"/>
      <c r="C45" s="45"/>
      <c r="D45" s="37"/>
      <c r="E45" s="1"/>
      <c r="F45" s="1"/>
      <c r="G45" s="1"/>
      <c r="H45" s="1"/>
      <c r="I45" s="1"/>
      <c r="J45" s="1"/>
      <c r="K45" s="1"/>
      <c r="L45" s="50">
        <f t="shared" si="1"/>
        <v>0</v>
      </c>
    </row>
    <row r="46" spans="1:12" ht="15">
      <c r="A46" s="58" t="s">
        <v>304</v>
      </c>
      <c r="B46" s="41"/>
      <c r="C46" s="45"/>
      <c r="D46" s="37"/>
      <c r="E46" s="1"/>
      <c r="F46" s="1"/>
      <c r="G46" s="1"/>
      <c r="H46" s="1"/>
      <c r="I46" s="1"/>
      <c r="J46" s="1"/>
      <c r="K46" s="1"/>
      <c r="L46" s="50">
        <f t="shared" si="1"/>
        <v>0</v>
      </c>
    </row>
    <row r="47" spans="1:12" ht="15">
      <c r="A47" s="58" t="s">
        <v>305</v>
      </c>
      <c r="B47" s="41"/>
      <c r="C47" s="45"/>
      <c r="D47" s="37"/>
      <c r="E47" s="1"/>
      <c r="F47" s="1"/>
      <c r="G47" s="1"/>
      <c r="H47" s="1"/>
      <c r="I47" s="1"/>
      <c r="J47" s="1"/>
      <c r="K47" s="1"/>
      <c r="L47" s="50">
        <f t="shared" si="1"/>
        <v>0</v>
      </c>
    </row>
    <row r="48" spans="1:12" ht="15">
      <c r="A48" s="58" t="s">
        <v>306</v>
      </c>
      <c r="B48" s="41"/>
      <c r="C48" s="45"/>
      <c r="D48" s="37"/>
      <c r="E48" s="1"/>
      <c r="F48" s="1"/>
      <c r="G48" s="1"/>
      <c r="H48" s="1"/>
      <c r="I48" s="1"/>
      <c r="J48" s="1"/>
      <c r="K48" s="1"/>
      <c r="L48" s="50">
        <f t="shared" si="1"/>
        <v>0</v>
      </c>
    </row>
    <row r="49" spans="1:12" ht="15">
      <c r="A49" s="58" t="s">
        <v>307</v>
      </c>
      <c r="B49" s="41"/>
      <c r="C49" s="45"/>
      <c r="D49" s="37"/>
      <c r="E49" s="1"/>
      <c r="F49" s="1"/>
      <c r="G49" s="1"/>
      <c r="H49" s="1"/>
      <c r="I49" s="1"/>
      <c r="J49" s="1"/>
      <c r="K49" s="1"/>
      <c r="L49" s="50">
        <f t="shared" si="1"/>
        <v>0</v>
      </c>
    </row>
    <row r="50" spans="1:12" ht="15">
      <c r="A50" s="58" t="s">
        <v>308</v>
      </c>
      <c r="B50" s="41"/>
      <c r="C50" s="45"/>
      <c r="D50" s="37"/>
      <c r="E50" s="1"/>
      <c r="F50" s="1"/>
      <c r="G50" s="1"/>
      <c r="H50" s="1"/>
      <c r="I50" s="1"/>
      <c r="J50" s="1"/>
      <c r="K50" s="1"/>
      <c r="L50" s="50">
        <f t="shared" si="1"/>
        <v>0</v>
      </c>
    </row>
    <row r="51" spans="1:12" ht="15">
      <c r="A51" s="58" t="s">
        <v>309</v>
      </c>
      <c r="B51" s="41"/>
      <c r="C51" s="45"/>
      <c r="D51" s="37"/>
      <c r="E51" s="1"/>
      <c r="F51" s="1"/>
      <c r="G51" s="1"/>
      <c r="H51" s="1"/>
      <c r="I51" s="1"/>
      <c r="J51" s="1"/>
      <c r="K51" s="1"/>
      <c r="L51" s="50">
        <f t="shared" si="1"/>
        <v>0</v>
      </c>
    </row>
    <row r="52" spans="1:12" ht="15">
      <c r="A52" s="58" t="s">
        <v>310</v>
      </c>
      <c r="B52" s="41"/>
      <c r="C52" s="45"/>
      <c r="D52" s="37"/>
      <c r="E52" s="1"/>
      <c r="F52" s="1"/>
      <c r="G52" s="1"/>
      <c r="H52" s="1"/>
      <c r="I52" s="1"/>
      <c r="J52" s="1"/>
      <c r="K52" s="1"/>
      <c r="L52" s="50">
        <f t="shared" si="1"/>
        <v>0</v>
      </c>
    </row>
    <row r="53" spans="1:12" ht="15">
      <c r="A53" s="58" t="s">
        <v>311</v>
      </c>
      <c r="B53" s="41"/>
      <c r="C53" s="45"/>
      <c r="D53" s="37"/>
      <c r="E53" s="1"/>
      <c r="F53" s="1"/>
      <c r="G53" s="1"/>
      <c r="H53" s="1"/>
      <c r="I53" s="1"/>
      <c r="J53" s="1"/>
      <c r="K53" s="1"/>
      <c r="L53" s="50">
        <f t="shared" si="1"/>
        <v>0</v>
      </c>
    </row>
    <row r="54" spans="1:12" ht="15">
      <c r="A54" s="58" t="s">
        <v>312</v>
      </c>
      <c r="B54" s="41"/>
      <c r="C54" s="45"/>
      <c r="D54" s="37"/>
      <c r="E54" s="1"/>
      <c r="F54" s="1"/>
      <c r="G54" s="1"/>
      <c r="H54" s="1"/>
      <c r="I54" s="1"/>
      <c r="J54" s="1"/>
      <c r="K54" s="1"/>
      <c r="L54" s="50">
        <f t="shared" si="1"/>
        <v>0</v>
      </c>
    </row>
    <row r="55" spans="1:12" ht="15">
      <c r="A55" s="58" t="s">
        <v>313</v>
      </c>
      <c r="B55" s="41"/>
      <c r="C55" s="45"/>
      <c r="D55" s="37"/>
      <c r="E55" s="1"/>
      <c r="F55" s="1"/>
      <c r="G55" s="1"/>
      <c r="H55" s="1"/>
      <c r="I55" s="1"/>
      <c r="J55" s="1"/>
      <c r="K55" s="1"/>
      <c r="L55" s="50">
        <f t="shared" si="1"/>
        <v>0</v>
      </c>
    </row>
    <row r="56" spans="1:12" ht="15">
      <c r="A56" s="58" t="s">
        <v>314</v>
      </c>
      <c r="B56" s="41"/>
      <c r="C56" s="45"/>
      <c r="D56" s="37"/>
      <c r="E56" s="1"/>
      <c r="F56" s="1"/>
      <c r="G56" s="1"/>
      <c r="H56" s="1"/>
      <c r="I56" s="1"/>
      <c r="J56" s="1"/>
      <c r="K56" s="1"/>
      <c r="L56" s="50">
        <f t="shared" si="1"/>
        <v>0</v>
      </c>
    </row>
    <row r="57" spans="1:12" ht="15">
      <c r="A57" s="58" t="s">
        <v>315</v>
      </c>
      <c r="B57" s="41"/>
      <c r="C57" s="45"/>
      <c r="D57" s="37"/>
      <c r="E57" s="1"/>
      <c r="F57" s="1"/>
      <c r="G57" s="1"/>
      <c r="H57" s="1"/>
      <c r="I57" s="1"/>
      <c r="J57" s="1"/>
      <c r="K57" s="1"/>
      <c r="L57" s="50">
        <f t="shared" si="1"/>
        <v>0</v>
      </c>
    </row>
    <row r="58" spans="1:12" ht="15">
      <c r="A58" s="58" t="s">
        <v>316</v>
      </c>
      <c r="B58" s="41"/>
      <c r="C58" s="45"/>
      <c r="D58" s="37"/>
      <c r="E58" s="1"/>
      <c r="F58" s="1"/>
      <c r="G58" s="1"/>
      <c r="H58" s="1"/>
      <c r="I58" s="1"/>
      <c r="J58" s="1"/>
      <c r="K58" s="1"/>
      <c r="L58" s="50">
        <f t="shared" si="1"/>
        <v>0</v>
      </c>
    </row>
    <row r="59" spans="1:12" ht="15">
      <c r="A59" s="58" t="s">
        <v>317</v>
      </c>
      <c r="B59" s="41"/>
      <c r="C59" s="45"/>
      <c r="D59" s="37"/>
      <c r="E59" s="1"/>
      <c r="F59" s="1"/>
      <c r="G59" s="1"/>
      <c r="H59" s="1"/>
      <c r="I59" s="1"/>
      <c r="J59" s="1"/>
      <c r="K59" s="1"/>
      <c r="L59" s="50">
        <f t="shared" si="1"/>
        <v>0</v>
      </c>
    </row>
    <row r="60" spans="1:12" ht="15">
      <c r="A60" s="58" t="s">
        <v>318</v>
      </c>
      <c r="B60" s="41"/>
      <c r="C60" s="45"/>
      <c r="D60" s="37"/>
      <c r="E60" s="1"/>
      <c r="F60" s="1"/>
      <c r="G60" s="1"/>
      <c r="H60" s="1"/>
      <c r="I60" s="1"/>
      <c r="J60" s="1"/>
      <c r="K60" s="1"/>
      <c r="L60" s="50">
        <f t="shared" si="1"/>
        <v>0</v>
      </c>
    </row>
    <row r="61" spans="1:12" ht="15">
      <c r="A61" s="58" t="s">
        <v>319</v>
      </c>
      <c r="B61" s="41"/>
      <c r="C61" s="45"/>
      <c r="D61" s="37"/>
      <c r="E61" s="1"/>
      <c r="F61" s="1"/>
      <c r="G61" s="1"/>
      <c r="H61" s="1"/>
      <c r="I61" s="1"/>
      <c r="J61" s="1"/>
      <c r="K61" s="1"/>
      <c r="L61" s="50">
        <f t="shared" si="1"/>
        <v>0</v>
      </c>
    </row>
    <row r="62" spans="1:12" ht="15">
      <c r="A62" s="58" t="s">
        <v>320</v>
      </c>
      <c r="B62" s="41"/>
      <c r="C62" s="45"/>
      <c r="D62" s="37"/>
      <c r="E62" s="1"/>
      <c r="F62" s="1"/>
      <c r="G62" s="1"/>
      <c r="H62" s="1"/>
      <c r="I62" s="1"/>
      <c r="J62" s="1"/>
      <c r="K62" s="1"/>
      <c r="L62" s="50">
        <f t="shared" si="1"/>
        <v>0</v>
      </c>
    </row>
  </sheetData>
  <sheetProtection/>
  <autoFilter ref="D2:D62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AE28"/>
  <sheetViews>
    <sheetView zoomScalePageLayoutView="0" workbookViewId="0" topLeftCell="G15">
      <selection activeCell="U18" sqref="U18"/>
    </sheetView>
  </sheetViews>
  <sheetFormatPr defaultColWidth="9.140625" defaultRowHeight="15"/>
  <cols>
    <col min="1" max="1" width="26.421875" style="0" customWidth="1"/>
    <col min="8" max="9" width="8.8515625" style="0" customWidth="1"/>
    <col min="10" max="11" width="9.00390625" style="0" customWidth="1"/>
    <col min="12" max="13" width="9.00390625" style="0" hidden="1" customWidth="1"/>
    <col min="14" max="20" width="9.140625" style="0" hidden="1" customWidth="1"/>
    <col min="21" max="21" width="15.140625" style="0" customWidth="1"/>
    <col min="22" max="22" width="26.140625" style="0" bestFit="1" customWidth="1"/>
  </cols>
  <sheetData>
    <row r="1" ht="15" thickBot="1"/>
    <row r="2" spans="1:30" ht="16.5" thickBot="1" thickTop="1">
      <c r="A2" s="3" t="s">
        <v>7</v>
      </c>
      <c r="B2" s="179" t="str">
        <f>A3</f>
        <v>EGY KOSARAT SE</v>
      </c>
      <c r="C2" s="179"/>
      <c r="D2" s="179" t="str">
        <f>A5</f>
        <v>BÁNKI</v>
      </c>
      <c r="E2" s="179"/>
      <c r="F2" s="179" t="str">
        <f>A7</f>
        <v>NOSZLOPY "B"</v>
      </c>
      <c r="G2" s="179"/>
      <c r="H2" s="188" t="str">
        <f>A9</f>
        <v>REFI</v>
      </c>
      <c r="I2" s="307"/>
      <c r="J2" s="302"/>
      <c r="K2" s="303"/>
      <c r="L2" s="304">
        <f>A13</f>
        <v>0</v>
      </c>
      <c r="M2" s="179"/>
      <c r="N2" s="1"/>
      <c r="V2" s="6" t="s">
        <v>7</v>
      </c>
      <c r="W2" s="4" t="s">
        <v>1</v>
      </c>
      <c r="X2" s="4" t="s">
        <v>2</v>
      </c>
      <c r="Y2" s="4" t="s">
        <v>0</v>
      </c>
      <c r="Z2" s="4" t="s">
        <v>3</v>
      </c>
      <c r="AA2" s="4" t="s">
        <v>4</v>
      </c>
      <c r="AB2" s="4" t="s">
        <v>5</v>
      </c>
      <c r="AC2" s="4" t="s">
        <v>64</v>
      </c>
      <c r="AD2" s="5" t="s">
        <v>6</v>
      </c>
    </row>
    <row r="3" spans="1:31" ht="15.75" customHeight="1" thickTop="1">
      <c r="A3" s="182" t="s">
        <v>347</v>
      </c>
      <c r="B3" s="183"/>
      <c r="C3" s="184"/>
      <c r="D3" s="186">
        <v>8</v>
      </c>
      <c r="E3" s="180">
        <v>7</v>
      </c>
      <c r="F3" s="186">
        <v>3</v>
      </c>
      <c r="G3" s="180">
        <v>6</v>
      </c>
      <c r="H3" s="186">
        <v>4</v>
      </c>
      <c r="I3" s="308">
        <v>2</v>
      </c>
      <c r="J3" s="305"/>
      <c r="K3" s="306"/>
      <c r="L3" s="310"/>
      <c r="M3" s="180"/>
      <c r="N3" s="187">
        <f>IF(B3=C3,1,IF(B3&gt;C3,3,IF(B3&lt;C3,0)))</f>
        <v>1</v>
      </c>
      <c r="O3" s="187">
        <f>IF(D3=E3,1,IF(D3&gt;E3,3,IF(D3&lt;E3,0)))</f>
        <v>3</v>
      </c>
      <c r="P3" s="187">
        <f>IF(F3=G3,1,IF(F3&gt;G3,3,IF(F3&lt;G3,0)))</f>
        <v>0</v>
      </c>
      <c r="Q3" s="187">
        <f>IF(H3=I3,1,IF(H3&gt;I3,3,IF(H3&lt;I3,0)))</f>
        <v>3</v>
      </c>
      <c r="R3" s="187">
        <f>IF(J3=K3,1,IF(J3&gt;K3,3,IF(J3&lt;K3,0)))</f>
        <v>1</v>
      </c>
      <c r="S3" s="187">
        <f aca="true" t="shared" si="0" ref="S3:S14">IF(L3=M3,1,IF(L3&gt;M3,3,IF(L3&lt;M3,0)))</f>
        <v>1</v>
      </c>
      <c r="T3" s="187">
        <f>COUNTBLANK(B3:M3)/2</f>
        <v>3</v>
      </c>
      <c r="U3" s="2"/>
      <c r="V3" s="156" t="str">
        <f>A3</f>
        <v>EGY KOSARAT SE</v>
      </c>
      <c r="W3" s="153">
        <f>COUNT(B3:M3)/2</f>
        <v>3</v>
      </c>
      <c r="X3" s="153">
        <f>COUNTIF(N3:S3,3)</f>
        <v>2</v>
      </c>
      <c r="Y3" s="153">
        <f>COUNTIF(N3:S3,1)-T3</f>
        <v>0</v>
      </c>
      <c r="Z3" s="153">
        <f>COUNTIF(N3:S3,0)</f>
        <v>1</v>
      </c>
      <c r="AA3" s="153">
        <f>SUM(D3+F3+H3+J3+L3)</f>
        <v>15</v>
      </c>
      <c r="AB3" s="153">
        <f>SUM(E3+G3+I3+K3+M3)</f>
        <v>15</v>
      </c>
      <c r="AC3" s="146">
        <f>SUM(AA3-AB3)</f>
        <v>0</v>
      </c>
      <c r="AD3" s="149">
        <f>X3*2+Y3+Z3</f>
        <v>5</v>
      </c>
      <c r="AE3" s="147" t="s">
        <v>10</v>
      </c>
    </row>
    <row r="4" spans="1:31" ht="15" customHeight="1">
      <c r="A4" s="181"/>
      <c r="B4" s="185"/>
      <c r="C4" s="164"/>
      <c r="D4" s="175"/>
      <c r="E4" s="165"/>
      <c r="F4" s="175"/>
      <c r="G4" s="165"/>
      <c r="H4" s="175"/>
      <c r="I4" s="309"/>
      <c r="J4" s="305"/>
      <c r="K4" s="306"/>
      <c r="L4" s="311"/>
      <c r="M4" s="165"/>
      <c r="N4" s="187">
        <f>IF(F4=G4,1,IF(F4&gt;G4,3,IF(F4&lt;G4,0)))</f>
        <v>1</v>
      </c>
      <c r="O4" s="187">
        <f>IF(H4=I4,1,IF(H4&gt;I4,3,IF(H4&lt;I4,0)))</f>
        <v>1</v>
      </c>
      <c r="P4" s="187">
        <f>IF(I4=J4,1,IF(I4&gt;J4,3,IF(I4&lt;J4,0)))</f>
        <v>1</v>
      </c>
      <c r="Q4" s="187">
        <f>IF(J4=K4,1,IF(J4&gt;K4,3,IF(J4&lt;K4,0)))</f>
        <v>1</v>
      </c>
      <c r="R4" s="187">
        <f>IF(K4=L4,1,IF(K4&gt;L4,3,IF(K4&lt;L4,0)))</f>
        <v>1</v>
      </c>
      <c r="S4" s="187">
        <f t="shared" si="0"/>
        <v>1</v>
      </c>
      <c r="T4" s="187"/>
      <c r="U4" s="2"/>
      <c r="V4" s="156"/>
      <c r="W4" s="153"/>
      <c r="X4" s="153"/>
      <c r="Y4" s="153"/>
      <c r="Z4" s="153"/>
      <c r="AA4" s="153"/>
      <c r="AB4" s="153"/>
      <c r="AC4" s="146"/>
      <c r="AD4" s="149"/>
      <c r="AE4" s="147"/>
    </row>
    <row r="5" spans="1:31" ht="15" customHeight="1">
      <c r="A5" s="181" t="s">
        <v>334</v>
      </c>
      <c r="B5" s="161">
        <v>7</v>
      </c>
      <c r="C5" s="165">
        <v>8</v>
      </c>
      <c r="D5" s="162"/>
      <c r="E5" s="164"/>
      <c r="F5" s="175">
        <v>2</v>
      </c>
      <c r="G5" s="165">
        <v>4</v>
      </c>
      <c r="H5" s="175">
        <v>6</v>
      </c>
      <c r="I5" s="309">
        <v>1</v>
      </c>
      <c r="J5" s="305"/>
      <c r="K5" s="306"/>
      <c r="L5" s="311"/>
      <c r="M5" s="165"/>
      <c r="N5" s="187">
        <f>IF(B5=C5,1,IF(B5&gt;C5,3,IF(B5&lt;C5,0)))</f>
        <v>0</v>
      </c>
      <c r="O5" s="187">
        <f>IF(D5=E5,1,IF(D5&gt;E5,3,IF(D5&lt;E5,0)))</f>
        <v>1</v>
      </c>
      <c r="P5" s="187">
        <f>IF(F5=G5,1,IF(F5&gt;G5,3,IF(F5&lt;G5,0)))</f>
        <v>0</v>
      </c>
      <c r="Q5" s="187">
        <f>IF(H5=I5,1,IF(H5&gt;I5,3,IF(H5&lt;I5,0)))</f>
        <v>3</v>
      </c>
      <c r="R5" s="187">
        <f>IF(J5=K5,1,IF(J5&gt;K5,3,IF(J5&lt;K5,0)))</f>
        <v>1</v>
      </c>
      <c r="S5" s="187">
        <f t="shared" si="0"/>
        <v>1</v>
      </c>
      <c r="T5" s="187">
        <f>COUNTBLANK(B5:M5)/2</f>
        <v>3</v>
      </c>
      <c r="U5" s="2"/>
      <c r="V5" s="156" t="str">
        <f>A5</f>
        <v>BÁNKI</v>
      </c>
      <c r="W5" s="153">
        <f>COUNT(B5:M5)/2</f>
        <v>3</v>
      </c>
      <c r="X5" s="153">
        <f>COUNTIF(N5:S5,3)</f>
        <v>1</v>
      </c>
      <c r="Y5" s="153">
        <f>COUNTIF(N5:S5,1)-T5</f>
        <v>0</v>
      </c>
      <c r="Z5" s="153">
        <f>COUNTIF(N5:S5,0)</f>
        <v>2</v>
      </c>
      <c r="AA5" s="153">
        <f>SUM(B5+F5+H5+J5+L5)</f>
        <v>15</v>
      </c>
      <c r="AB5" s="153">
        <f>SUM(C5+G5+I5+K5+M5)</f>
        <v>13</v>
      </c>
      <c r="AC5" s="146">
        <f>SUM(AA5-AB5)</f>
        <v>2</v>
      </c>
      <c r="AD5" s="149">
        <f>X5*2+Y5+Z5</f>
        <v>4</v>
      </c>
      <c r="AE5" s="312" t="s">
        <v>11</v>
      </c>
    </row>
    <row r="6" spans="1:31" ht="15" customHeight="1">
      <c r="A6" s="181"/>
      <c r="B6" s="161"/>
      <c r="C6" s="165"/>
      <c r="D6" s="162"/>
      <c r="E6" s="164"/>
      <c r="F6" s="175"/>
      <c r="G6" s="165"/>
      <c r="H6" s="175"/>
      <c r="I6" s="309"/>
      <c r="J6" s="305"/>
      <c r="K6" s="306"/>
      <c r="L6" s="311"/>
      <c r="M6" s="165"/>
      <c r="N6" s="187">
        <f>IF(F6=G6,1,IF(F6&gt;G6,3,IF(F6&lt;G6,0)))</f>
        <v>1</v>
      </c>
      <c r="O6" s="187">
        <f>IF(H6=I6,1,IF(H6&gt;I6,3,IF(H6&lt;I6,0)))</f>
        <v>1</v>
      </c>
      <c r="P6" s="187">
        <f>IF(I6=J6,1,IF(I6&gt;J6,3,IF(I6&lt;J6,0)))</f>
        <v>1</v>
      </c>
      <c r="Q6" s="187">
        <f>IF(J6=K6,1,IF(J6&gt;K6,3,IF(J6&lt;K6,0)))</f>
        <v>1</v>
      </c>
      <c r="R6" s="187">
        <f>IF(K6=L6,1,IF(K6&gt;L6,3,IF(K6&lt;L6,0)))</f>
        <v>1</v>
      </c>
      <c r="S6" s="187">
        <f t="shared" si="0"/>
        <v>1</v>
      </c>
      <c r="T6" s="187"/>
      <c r="U6" s="2"/>
      <c r="V6" s="156"/>
      <c r="W6" s="153"/>
      <c r="X6" s="153"/>
      <c r="Y6" s="153"/>
      <c r="Z6" s="153"/>
      <c r="AA6" s="153"/>
      <c r="AB6" s="153"/>
      <c r="AC6" s="146"/>
      <c r="AD6" s="149"/>
      <c r="AE6" s="312"/>
    </row>
    <row r="7" spans="1:31" ht="15" customHeight="1">
      <c r="A7" s="181" t="s">
        <v>330</v>
      </c>
      <c r="B7" s="161">
        <v>6</v>
      </c>
      <c r="C7" s="165">
        <v>3</v>
      </c>
      <c r="D7" s="175">
        <v>4</v>
      </c>
      <c r="E7" s="165">
        <v>2</v>
      </c>
      <c r="F7" s="162"/>
      <c r="G7" s="164"/>
      <c r="H7" s="175">
        <v>4</v>
      </c>
      <c r="I7" s="309">
        <v>7</v>
      </c>
      <c r="J7" s="305"/>
      <c r="K7" s="306"/>
      <c r="L7" s="311"/>
      <c r="M7" s="165"/>
      <c r="N7" s="187">
        <f>IF(B7=C7,1,IF(B7&gt;C7,3,IF(B7&lt;C7,0)))</f>
        <v>3</v>
      </c>
      <c r="O7" s="187">
        <f>IF(D7=E7,1,IF(D7&gt;E7,3,IF(D7&lt;E7,0)))</f>
        <v>3</v>
      </c>
      <c r="P7" s="187">
        <f>IF(F7=G7,1,IF(F7&gt;G7,3,IF(F7&lt;G7,0)))</f>
        <v>1</v>
      </c>
      <c r="Q7" s="187">
        <f>IF(H7=I7,1,IF(H7&gt;I7,3,IF(H7&lt;I7,0)))</f>
        <v>0</v>
      </c>
      <c r="R7" s="187">
        <f>IF(J7=K7,1,IF(J7&gt;K7,3,IF(J7&lt;K7,0)))</f>
        <v>1</v>
      </c>
      <c r="S7" s="187">
        <f t="shared" si="0"/>
        <v>1</v>
      </c>
      <c r="T7" s="187">
        <f>COUNTBLANK(B7:M7)/2</f>
        <v>3</v>
      </c>
      <c r="U7" s="2"/>
      <c r="V7" s="156" t="str">
        <f>A7</f>
        <v>NOSZLOPY "B"</v>
      </c>
      <c r="W7" s="153">
        <f>COUNT(B7:M7)/2</f>
        <v>3</v>
      </c>
      <c r="X7" s="153">
        <f>COUNTIF(N7:S7,3)</f>
        <v>2</v>
      </c>
      <c r="Y7" s="153">
        <f>COUNTIF(N7:S7,1)-T7</f>
        <v>0</v>
      </c>
      <c r="Z7" s="153">
        <f>COUNTIF(N7:S7,0)</f>
        <v>1</v>
      </c>
      <c r="AA7" s="153">
        <f>SUM(D7+B7+H7+J7+L7)</f>
        <v>14</v>
      </c>
      <c r="AB7" s="153">
        <f>SUM(E7+C7+I7+K7+M7)</f>
        <v>12</v>
      </c>
      <c r="AC7" s="146">
        <f>SUM(AA7-AB7)</f>
        <v>2</v>
      </c>
      <c r="AD7" s="149">
        <f>X7*2+Y7+Z7</f>
        <v>5</v>
      </c>
      <c r="AE7" s="147">
        <v>1</v>
      </c>
    </row>
    <row r="8" spans="1:31" ht="15" customHeight="1">
      <c r="A8" s="181"/>
      <c r="B8" s="161"/>
      <c r="C8" s="165"/>
      <c r="D8" s="175"/>
      <c r="E8" s="165"/>
      <c r="F8" s="162"/>
      <c r="G8" s="164"/>
      <c r="H8" s="175"/>
      <c r="I8" s="309"/>
      <c r="J8" s="305"/>
      <c r="K8" s="306"/>
      <c r="L8" s="311"/>
      <c r="M8" s="165"/>
      <c r="N8" s="187">
        <f>IF(F8=G8,1,IF(F8&gt;G8,3,IF(F8&lt;G8,0)))</f>
        <v>1</v>
      </c>
      <c r="O8" s="187">
        <f>IF(H8=I8,1,IF(H8&gt;I8,3,IF(H8&lt;I8,0)))</f>
        <v>1</v>
      </c>
      <c r="P8" s="187">
        <f>IF(I8=J8,1,IF(I8&gt;J8,3,IF(I8&lt;J8,0)))</f>
        <v>1</v>
      </c>
      <c r="Q8" s="187">
        <f>IF(J8=K8,1,IF(J8&gt;K8,3,IF(J8&lt;K8,0)))</f>
        <v>1</v>
      </c>
      <c r="R8" s="187">
        <f>IF(K8=L8,1,IF(K8&gt;L8,3,IF(K8&lt;L8,0)))</f>
        <v>1</v>
      </c>
      <c r="S8" s="187">
        <f t="shared" si="0"/>
        <v>1</v>
      </c>
      <c r="T8" s="187"/>
      <c r="U8" s="2"/>
      <c r="V8" s="156"/>
      <c r="W8" s="153"/>
      <c r="X8" s="153"/>
      <c r="Y8" s="153"/>
      <c r="Z8" s="153"/>
      <c r="AA8" s="153"/>
      <c r="AB8" s="153"/>
      <c r="AC8" s="146"/>
      <c r="AD8" s="149"/>
      <c r="AE8" s="147"/>
    </row>
    <row r="9" spans="1:31" ht="15" customHeight="1">
      <c r="A9" s="181" t="s">
        <v>350</v>
      </c>
      <c r="B9" s="161">
        <v>2</v>
      </c>
      <c r="C9" s="165">
        <v>4</v>
      </c>
      <c r="D9" s="175">
        <v>1</v>
      </c>
      <c r="E9" s="165">
        <v>6</v>
      </c>
      <c r="F9" s="175">
        <v>7</v>
      </c>
      <c r="G9" s="165">
        <v>4</v>
      </c>
      <c r="H9" s="162"/>
      <c r="I9" s="212"/>
      <c r="J9" s="305"/>
      <c r="K9" s="306"/>
      <c r="L9" s="311"/>
      <c r="M9" s="165"/>
      <c r="N9" s="187">
        <f>IF(B9=C9,1,IF(B9&gt;C9,3,IF(B9&lt;C9,0)))</f>
        <v>0</v>
      </c>
      <c r="O9" s="187">
        <f>IF(D9=E9,1,IF(D9&gt;E9,3,IF(D9&lt;E9,0)))</f>
        <v>0</v>
      </c>
      <c r="P9" s="187">
        <f>IF(F9=G9,1,IF(F9&gt;G9,3,IF(F9&lt;G9,0)))</f>
        <v>3</v>
      </c>
      <c r="Q9" s="187">
        <f>IF(H9=I9,1,IF(H9&gt;I9,3,IF(H9&lt;I9,0)))</f>
        <v>1</v>
      </c>
      <c r="R9" s="187">
        <f>IF(J9=K9,1,IF(J9&gt;K9,3,IF(J9&lt;K9,0)))</f>
        <v>1</v>
      </c>
      <c r="S9" s="187">
        <f t="shared" si="0"/>
        <v>1</v>
      </c>
      <c r="T9" s="187">
        <f>COUNTBLANK(B9:M9)/2</f>
        <v>3</v>
      </c>
      <c r="U9" s="2"/>
      <c r="V9" s="189" t="str">
        <f>A9</f>
        <v>REFI</v>
      </c>
      <c r="W9" s="153">
        <f>COUNT(B9:M9)/2</f>
        <v>3</v>
      </c>
      <c r="X9" s="153">
        <f>COUNTIF(N9:S9,3)</f>
        <v>1</v>
      </c>
      <c r="Y9" s="153">
        <f>COUNTIF(N9:S9,1)-T9</f>
        <v>0</v>
      </c>
      <c r="Z9" s="153">
        <f>COUNTIF(N9:S9,0)</f>
        <v>2</v>
      </c>
      <c r="AA9" s="153">
        <f>SUM(D9+F9+B9+J9+L9)</f>
        <v>10</v>
      </c>
      <c r="AB9" s="153">
        <f>SUM(E9+G9+C9+K9+M9)</f>
        <v>14</v>
      </c>
      <c r="AC9" s="146">
        <f>SUM(AA9-AB9)</f>
        <v>-4</v>
      </c>
      <c r="AD9" s="149">
        <f>X9*2+Y9+Z9</f>
        <v>4</v>
      </c>
      <c r="AE9" s="312" t="s">
        <v>12</v>
      </c>
    </row>
    <row r="10" spans="1:31" ht="15" customHeight="1">
      <c r="A10" s="181"/>
      <c r="B10" s="161"/>
      <c r="C10" s="165"/>
      <c r="D10" s="175"/>
      <c r="E10" s="165"/>
      <c r="F10" s="175"/>
      <c r="G10" s="165"/>
      <c r="H10" s="162"/>
      <c r="I10" s="212"/>
      <c r="J10" s="305"/>
      <c r="K10" s="306"/>
      <c r="L10" s="311"/>
      <c r="M10" s="165"/>
      <c r="N10" s="187">
        <f>IF(F10=G10,1,IF(F10&gt;G10,3,IF(F10&lt;G10,0)))</f>
        <v>1</v>
      </c>
      <c r="O10" s="187">
        <f>IF(H10=I10,1,IF(H10&gt;I10,3,IF(H10&lt;I10,0)))</f>
        <v>1</v>
      </c>
      <c r="P10" s="187">
        <f>IF(I10=J10,1,IF(I10&gt;J10,3,IF(I10&lt;J10,0)))</f>
        <v>1</v>
      </c>
      <c r="Q10" s="187">
        <f>IF(J10=K10,1,IF(J10&gt;K10,3,IF(J10&lt;K10,0)))</f>
        <v>1</v>
      </c>
      <c r="R10" s="187">
        <f>IF(K10=L10,1,IF(K10&gt;L10,3,IF(K10&lt;L10,0)))</f>
        <v>1</v>
      </c>
      <c r="S10" s="187">
        <f t="shared" si="0"/>
        <v>1</v>
      </c>
      <c r="T10" s="187"/>
      <c r="U10" s="2"/>
      <c r="V10" s="189"/>
      <c r="W10" s="153"/>
      <c r="X10" s="153"/>
      <c r="Y10" s="153"/>
      <c r="Z10" s="153"/>
      <c r="AA10" s="153"/>
      <c r="AB10" s="153"/>
      <c r="AC10" s="146"/>
      <c r="AD10" s="149"/>
      <c r="AE10" s="312"/>
    </row>
    <row r="11" spans="1:31" ht="15" customHeight="1" hidden="1">
      <c r="A11" s="181"/>
      <c r="B11" s="161"/>
      <c r="C11" s="165"/>
      <c r="D11" s="175"/>
      <c r="E11" s="165"/>
      <c r="F11" s="175"/>
      <c r="G11" s="165"/>
      <c r="H11" s="175"/>
      <c r="I11" s="165"/>
      <c r="J11" s="313"/>
      <c r="K11" s="314"/>
      <c r="L11" s="175"/>
      <c r="M11" s="165"/>
      <c r="N11" s="187">
        <f>IF(B11=C11,1,IF(B11&gt;C11,3,IF(B11&lt;C11,0)))</f>
        <v>1</v>
      </c>
      <c r="O11" s="187">
        <f>IF(D11=E11,1,IF(D11&gt;E11,3,IF(D11&lt;E11,0)))</f>
        <v>1</v>
      </c>
      <c r="P11" s="187">
        <f>IF(F11=G11,1,IF(F11&gt;G11,3,IF(F11&lt;G11,0)))</f>
        <v>1</v>
      </c>
      <c r="Q11" s="187">
        <f>IF(H11=I11,1,IF(H11&gt;I11,3,IF(H11&lt;I11,0)))</f>
        <v>1</v>
      </c>
      <c r="R11" s="187">
        <f>IF(J11=K11,1,IF(J11&gt;K11,3,IF(J11&lt;K11,0)))</f>
        <v>1</v>
      </c>
      <c r="S11" s="187">
        <f t="shared" si="0"/>
        <v>1</v>
      </c>
      <c r="T11" s="187">
        <f>COUNTBLANK(B11:M11)/2</f>
        <v>6</v>
      </c>
      <c r="U11" s="2"/>
      <c r="V11" s="156">
        <f>A11</f>
        <v>0</v>
      </c>
      <c r="W11" s="153">
        <f>COUNT(B11:M11)/2</f>
        <v>0</v>
      </c>
      <c r="X11" s="153">
        <f>COUNTIF(N11:S11,3)</f>
        <v>0</v>
      </c>
      <c r="Y11" s="153">
        <f>COUNTIF(N11:S11,1)-T11</f>
        <v>0</v>
      </c>
      <c r="Z11" s="153">
        <f>COUNTIF(N11:S11,0)</f>
        <v>0</v>
      </c>
      <c r="AA11" s="153">
        <f>SUM(D11+F11+H11+B11+L11)</f>
        <v>0</v>
      </c>
      <c r="AB11" s="153">
        <f>SUM(E11+G11+I11+C11+M11)</f>
        <v>0</v>
      </c>
      <c r="AC11" s="146">
        <f>SUM(AA11-AB11)</f>
        <v>0</v>
      </c>
      <c r="AD11" s="149">
        <f>X11*2+Y11+Z11</f>
        <v>0</v>
      </c>
      <c r="AE11" s="315" t="s">
        <v>12</v>
      </c>
    </row>
    <row r="12" spans="1:31" ht="15" customHeight="1" hidden="1">
      <c r="A12" s="181"/>
      <c r="B12" s="161"/>
      <c r="C12" s="165"/>
      <c r="D12" s="175"/>
      <c r="E12" s="165"/>
      <c r="F12" s="175"/>
      <c r="G12" s="165"/>
      <c r="H12" s="175"/>
      <c r="I12" s="165"/>
      <c r="J12" s="162"/>
      <c r="K12" s="164"/>
      <c r="L12" s="175"/>
      <c r="M12" s="165"/>
      <c r="N12" s="187">
        <f>IF(F12=G12,1,IF(F12&gt;G12,3,IF(F12&lt;G12,0)))</f>
        <v>1</v>
      </c>
      <c r="O12" s="187">
        <f>IF(H12=I12,1,IF(H12&gt;I12,3,IF(H12&lt;I12,0)))</f>
        <v>1</v>
      </c>
      <c r="P12" s="187">
        <f>IF(I12=J12,1,IF(I12&gt;J12,3,IF(I12&lt;J12,0)))</f>
        <v>1</v>
      </c>
      <c r="Q12" s="187">
        <f>IF(J12=K12,1,IF(J12&gt;K12,3,IF(J12&lt;K12,0)))</f>
        <v>1</v>
      </c>
      <c r="R12" s="187">
        <f>IF(K12=L12,1,IF(K12&gt;L12,3,IF(K12&lt;L12,0)))</f>
        <v>1</v>
      </c>
      <c r="S12" s="187">
        <f t="shared" si="0"/>
        <v>1</v>
      </c>
      <c r="T12" s="187"/>
      <c r="U12" s="2"/>
      <c r="V12" s="156"/>
      <c r="W12" s="153"/>
      <c r="X12" s="153"/>
      <c r="Y12" s="153"/>
      <c r="Z12" s="153"/>
      <c r="AA12" s="153"/>
      <c r="AB12" s="153"/>
      <c r="AC12" s="146"/>
      <c r="AD12" s="149"/>
      <c r="AE12" s="315"/>
    </row>
    <row r="13" spans="1:31" ht="15" customHeight="1" hidden="1">
      <c r="A13" s="160"/>
      <c r="B13" s="161"/>
      <c r="C13" s="165"/>
      <c r="D13" s="175"/>
      <c r="E13" s="165"/>
      <c r="F13" s="175"/>
      <c r="G13" s="165"/>
      <c r="H13" s="175"/>
      <c r="I13" s="165"/>
      <c r="J13" s="175"/>
      <c r="K13" s="165"/>
      <c r="L13" s="162"/>
      <c r="M13" s="164"/>
      <c r="N13" s="187">
        <f>IF(B13=C13,1,IF(B13&gt;C13,3,IF(B13&lt;C13,0)))</f>
        <v>1</v>
      </c>
      <c r="O13" s="187">
        <f>IF(D13=E13,1,IF(D13&gt;E13,3,IF(D13&lt;E13,0)))</f>
        <v>1</v>
      </c>
      <c r="P13" s="187">
        <f>IF(F13=G13,1,IF(F13&gt;G13,3,IF(F13&lt;G13,0)))</f>
        <v>1</v>
      </c>
      <c r="Q13" s="187">
        <f>IF(H13=I13,1,IF(H13&gt;I13,3,IF(H13&lt;I13,0)))</f>
        <v>1</v>
      </c>
      <c r="R13" s="187">
        <f>IF(J13=K13,1,IF(J13&gt;K13,3,IF(J13&lt;K13,0)))</f>
        <v>1</v>
      </c>
      <c r="S13" s="187">
        <f t="shared" si="0"/>
        <v>1</v>
      </c>
      <c r="T13" s="187">
        <f>COUNTBLANK(B13:M13)/2</f>
        <v>6</v>
      </c>
      <c r="U13" s="2"/>
      <c r="V13" s="156">
        <f>A13</f>
        <v>0</v>
      </c>
      <c r="W13" s="153">
        <f>COUNT(B13:M13)/2</f>
        <v>0</v>
      </c>
      <c r="X13" s="153">
        <f>COUNTIF(N13:S14,3)</f>
        <v>0</v>
      </c>
      <c r="Y13" s="153">
        <f>COUNTIF(N13:S13,1)-T13</f>
        <v>0</v>
      </c>
      <c r="Z13" s="153">
        <f>COUNTIF(N13:S13,0)</f>
        <v>0</v>
      </c>
      <c r="AA13" s="153">
        <f>SUM(D13+F13+H13+J13+B13)</f>
        <v>0</v>
      </c>
      <c r="AB13" s="153">
        <f>SUM(E13+G13+I13+K13+C13)</f>
        <v>0</v>
      </c>
      <c r="AC13" s="146">
        <f>SUM(AA13-AB13)</f>
        <v>0</v>
      </c>
      <c r="AD13" s="149">
        <f>X13*2+Y13+Z13</f>
        <v>0</v>
      </c>
      <c r="AE13" s="158"/>
    </row>
    <row r="14" spans="1:31" ht="15" customHeight="1" hidden="1" thickBot="1">
      <c r="A14" s="160"/>
      <c r="B14" s="161"/>
      <c r="C14" s="165"/>
      <c r="D14" s="175"/>
      <c r="E14" s="165"/>
      <c r="F14" s="175"/>
      <c r="G14" s="165"/>
      <c r="H14" s="175"/>
      <c r="I14" s="165"/>
      <c r="J14" s="175"/>
      <c r="K14" s="165"/>
      <c r="L14" s="162"/>
      <c r="M14" s="164"/>
      <c r="N14" s="187">
        <f>IF(F14=G14,1,IF(F14&gt;G14,3,IF(F14&lt;G14,0)))</f>
        <v>1</v>
      </c>
      <c r="O14" s="187">
        <f>IF(H14=I14,1,IF(H14&gt;I14,3,IF(H14&lt;I14,0)))</f>
        <v>1</v>
      </c>
      <c r="P14" s="187">
        <f>IF(I14=J14,1,IF(I14&gt;J14,3,IF(I14&lt;J14,0)))</f>
        <v>1</v>
      </c>
      <c r="Q14" s="187">
        <f>IF(J14=K14,1,IF(J14&gt;K14,3,IF(J14&lt;K14,0)))</f>
        <v>1</v>
      </c>
      <c r="R14" s="187">
        <f>IF(K14=L14,1,IF(K14&gt;L14,3,IF(K14&lt;L14,0)))</f>
        <v>1</v>
      </c>
      <c r="S14" s="187">
        <f t="shared" si="0"/>
        <v>1</v>
      </c>
      <c r="T14" s="187"/>
      <c r="U14" s="2"/>
      <c r="V14" s="192"/>
      <c r="W14" s="191"/>
      <c r="X14" s="191"/>
      <c r="Y14" s="191"/>
      <c r="Z14" s="191"/>
      <c r="AA14" s="191"/>
      <c r="AB14" s="191"/>
      <c r="AC14" s="193"/>
      <c r="AD14" s="194"/>
      <c r="AE14" s="158"/>
    </row>
    <row r="15" ht="15" thickBot="1"/>
    <row r="16" spans="1:30" ht="16.5" thickBot="1" thickTop="1">
      <c r="A16" s="7" t="s">
        <v>8</v>
      </c>
      <c r="B16" s="168" t="str">
        <f>A17</f>
        <v>BRÓDY EGY</v>
      </c>
      <c r="C16" s="168"/>
      <c r="D16" s="168" t="str">
        <f>A19</f>
        <v>BRÓDY 9.G</v>
      </c>
      <c r="E16" s="168"/>
      <c r="F16" s="168" t="str">
        <f>A21</f>
        <v>NOSZLOPY "A"</v>
      </c>
      <c r="G16" s="168"/>
      <c r="H16" s="177" t="str">
        <f>A23</f>
        <v>TÜRR G.</v>
      </c>
      <c r="I16" s="177"/>
      <c r="J16" s="166" t="str">
        <f>A25</f>
        <v>VETÉSI BULLS</v>
      </c>
      <c r="K16" s="167"/>
      <c r="L16" s="168">
        <f>A27</f>
        <v>0</v>
      </c>
      <c r="M16" s="169"/>
      <c r="N16" s="1"/>
      <c r="V16" s="6" t="s">
        <v>8</v>
      </c>
      <c r="W16" s="4" t="s">
        <v>1</v>
      </c>
      <c r="X16" s="4" t="s">
        <v>2</v>
      </c>
      <c r="Y16" s="4" t="s">
        <v>0</v>
      </c>
      <c r="Z16" s="4" t="s">
        <v>3</v>
      </c>
      <c r="AA16" s="4" t="s">
        <v>4</v>
      </c>
      <c r="AB16" s="4" t="s">
        <v>5</v>
      </c>
      <c r="AC16" s="4" t="s">
        <v>64</v>
      </c>
      <c r="AD16" s="5" t="s">
        <v>6</v>
      </c>
    </row>
    <row r="17" spans="1:31" ht="15.75" thickTop="1">
      <c r="A17" s="199" t="s">
        <v>352</v>
      </c>
      <c r="B17" s="183"/>
      <c r="C17" s="184"/>
      <c r="D17" s="178">
        <v>9</v>
      </c>
      <c r="E17" s="176">
        <v>7</v>
      </c>
      <c r="F17" s="178">
        <v>5</v>
      </c>
      <c r="G17" s="176">
        <v>9</v>
      </c>
      <c r="H17" s="178">
        <v>4</v>
      </c>
      <c r="I17" s="176">
        <v>10</v>
      </c>
      <c r="J17" s="178">
        <v>6</v>
      </c>
      <c r="K17" s="195">
        <v>13</v>
      </c>
      <c r="L17" s="178"/>
      <c r="M17" s="197"/>
      <c r="N17" s="187">
        <f>IF(B17=C17,1,IF(B17&gt;C17,3,IF(B17&lt;C17,0)))</f>
        <v>1</v>
      </c>
      <c r="O17" s="187">
        <f>IF(D17=E17,1,IF(D17&gt;E17,3,IF(D17&lt;E17,0)))</f>
        <v>3</v>
      </c>
      <c r="P17" s="187">
        <f>IF(F17=G17,1,IF(F17&gt;G17,3,IF(F17&lt;G17,0)))</f>
        <v>0</v>
      </c>
      <c r="Q17" s="187">
        <f>IF(H17=I17,1,IF(H17&gt;I17,3,IF(H17&lt;I17,0)))</f>
        <v>0</v>
      </c>
      <c r="R17" s="187">
        <f>IF(J17=K17,1,IF(J17&gt;K17,3,IF(J17&lt;K17,0)))</f>
        <v>0</v>
      </c>
      <c r="S17" s="187">
        <f aca="true" t="shared" si="1" ref="S17:S26">IF(L17=M17,1,IF(L17&gt;M17,3,IF(L17&lt;M17,0)))</f>
        <v>1</v>
      </c>
      <c r="T17" s="187">
        <f>COUNTBLANK(B17:M17)/2</f>
        <v>2</v>
      </c>
      <c r="U17" s="2"/>
      <c r="V17" s="156" t="str">
        <f>A17</f>
        <v>BRÓDY EGY</v>
      </c>
      <c r="W17" s="153">
        <f>COUNT(B17:M17)/2</f>
        <v>4</v>
      </c>
      <c r="X17" s="153">
        <f>COUNTIF(N17:S17,3)</f>
        <v>1</v>
      </c>
      <c r="Y17" s="153">
        <f>COUNTIF(N17:S17,1)-T17</f>
        <v>0</v>
      </c>
      <c r="Z17" s="153">
        <f>COUNTIF(N17:S17,0)</f>
        <v>3</v>
      </c>
      <c r="AA17" s="153">
        <f>SUM(D17+F17+H17+J17+L17)</f>
        <v>24</v>
      </c>
      <c r="AB17" s="153">
        <f>SUM(E17+G17+I17+K17+M17)</f>
        <v>39</v>
      </c>
      <c r="AC17" s="146">
        <f>SUM(AA17-AB17)</f>
        <v>-15</v>
      </c>
      <c r="AD17" s="149">
        <f>X17*2+Y17+Z17</f>
        <v>5</v>
      </c>
      <c r="AE17" s="312" t="s">
        <v>12</v>
      </c>
    </row>
    <row r="18" spans="1:31" ht="15">
      <c r="A18" s="174"/>
      <c r="B18" s="185"/>
      <c r="C18" s="164"/>
      <c r="D18" s="173"/>
      <c r="E18" s="170"/>
      <c r="F18" s="173"/>
      <c r="G18" s="170"/>
      <c r="H18" s="173"/>
      <c r="I18" s="170"/>
      <c r="J18" s="173"/>
      <c r="K18" s="196"/>
      <c r="L18" s="173"/>
      <c r="M18" s="198"/>
      <c r="N18" s="187">
        <f>IF(F18=G18,1,IF(F18&gt;G18,3,IF(F18&lt;G18,0)))</f>
        <v>1</v>
      </c>
      <c r="O18" s="187">
        <f>IF(H18=I18,1,IF(H18&gt;I18,3,IF(H18&lt;I18,0)))</f>
        <v>1</v>
      </c>
      <c r="P18" s="187">
        <f>IF(I18=J18,1,IF(I18&gt;J18,3,IF(I18&lt;J18,0)))</f>
        <v>1</v>
      </c>
      <c r="Q18" s="187">
        <f>IF(J18=K18,1,IF(J18&gt;K18,3,IF(J18&lt;K18,0)))</f>
        <v>1</v>
      </c>
      <c r="R18" s="187">
        <f>IF(K18=L18,1,IF(K18&gt;L18,3,IF(K18&lt;L18,0)))</f>
        <v>1</v>
      </c>
      <c r="S18" s="187">
        <f t="shared" si="1"/>
        <v>1</v>
      </c>
      <c r="T18" s="187"/>
      <c r="U18" s="2"/>
      <c r="V18" s="156"/>
      <c r="W18" s="153"/>
      <c r="X18" s="153"/>
      <c r="Y18" s="153"/>
      <c r="Z18" s="153"/>
      <c r="AA18" s="153"/>
      <c r="AB18" s="153"/>
      <c r="AC18" s="146"/>
      <c r="AD18" s="149"/>
      <c r="AE18" s="312"/>
    </row>
    <row r="19" spans="1:31" ht="15">
      <c r="A19" s="174" t="s">
        <v>353</v>
      </c>
      <c r="B19" s="172">
        <v>7</v>
      </c>
      <c r="C19" s="170">
        <v>9</v>
      </c>
      <c r="D19" s="162"/>
      <c r="E19" s="164"/>
      <c r="F19" s="173">
        <v>11</v>
      </c>
      <c r="G19" s="170">
        <v>12</v>
      </c>
      <c r="H19" s="173">
        <v>4</v>
      </c>
      <c r="I19" s="170">
        <v>20</v>
      </c>
      <c r="J19" s="173">
        <v>4</v>
      </c>
      <c r="K19" s="196">
        <v>9</v>
      </c>
      <c r="L19" s="173"/>
      <c r="M19" s="198"/>
      <c r="N19" s="187">
        <f>IF(B19=C19,1,IF(B19&gt;C19,3,IF(B19&lt;C19,0)))</f>
        <v>0</v>
      </c>
      <c r="O19" s="187">
        <f>IF(D19=E19,1,IF(D19&gt;E19,3,IF(D19&lt;E19,0)))</f>
        <v>1</v>
      </c>
      <c r="P19" s="187">
        <f>IF(F19=G19,1,IF(F19&gt;G19,3,IF(F19&lt;G19,0)))</f>
        <v>0</v>
      </c>
      <c r="Q19" s="187">
        <f>IF(H19=I19,1,IF(H19&gt;I19,3,IF(H19&lt;I19,0)))</f>
        <v>0</v>
      </c>
      <c r="R19" s="187">
        <f>IF(J19=K19,1,IF(J19&gt;K19,3,IF(J19&lt;K19,0)))</f>
        <v>0</v>
      </c>
      <c r="S19" s="187">
        <f t="shared" si="1"/>
        <v>1</v>
      </c>
      <c r="T19" s="187">
        <f>COUNTBLANK(B19:M19)/2</f>
        <v>2</v>
      </c>
      <c r="U19" s="2"/>
      <c r="V19" s="156" t="str">
        <f>A19</f>
        <v>BRÓDY 9.G</v>
      </c>
      <c r="W19" s="153">
        <f>COUNT(B19:M19)/2</f>
        <v>4</v>
      </c>
      <c r="X19" s="153">
        <f>COUNTIF(N19:S19,3)</f>
        <v>0</v>
      </c>
      <c r="Y19" s="153">
        <f>COUNTIF(N19:S19,1)-T19</f>
        <v>0</v>
      </c>
      <c r="Z19" s="153">
        <f>COUNTIF(N19:S19,0)</f>
        <v>4</v>
      </c>
      <c r="AA19" s="153">
        <f>SUM(B19+F19+H19+J19+L19)</f>
        <v>26</v>
      </c>
      <c r="AB19" s="153">
        <f>SUM(C19+G19+I19+K19+M19)</f>
        <v>50</v>
      </c>
      <c r="AC19" s="146">
        <f>SUM(AA19-AB19)</f>
        <v>-24</v>
      </c>
      <c r="AD19" s="149">
        <f>X19*2+Y19+Z19</f>
        <v>4</v>
      </c>
      <c r="AE19" s="312" t="s">
        <v>13</v>
      </c>
    </row>
    <row r="20" spans="1:31" ht="15">
      <c r="A20" s="174"/>
      <c r="B20" s="172"/>
      <c r="C20" s="170"/>
      <c r="D20" s="162"/>
      <c r="E20" s="164"/>
      <c r="F20" s="173"/>
      <c r="G20" s="170"/>
      <c r="H20" s="173"/>
      <c r="I20" s="170"/>
      <c r="J20" s="173"/>
      <c r="K20" s="196"/>
      <c r="L20" s="173"/>
      <c r="M20" s="198"/>
      <c r="N20" s="187">
        <f>IF(F20=G20,1,IF(F20&gt;G20,3,IF(F20&lt;G20,0)))</f>
        <v>1</v>
      </c>
      <c r="O20" s="187">
        <f>IF(H20=I20,1,IF(H20&gt;I20,3,IF(H20&lt;I20,0)))</f>
        <v>1</v>
      </c>
      <c r="P20" s="187">
        <f>IF(I20=J20,1,IF(I20&gt;J20,3,IF(I20&lt;J20,0)))</f>
        <v>1</v>
      </c>
      <c r="Q20" s="187">
        <f>IF(J20=K20,1,IF(J20&gt;K20,3,IF(J20&lt;K20,0)))</f>
        <v>1</v>
      </c>
      <c r="R20" s="187">
        <f>IF(K20=L20,1,IF(K20&gt;L20,3,IF(K20&lt;L20,0)))</f>
        <v>1</v>
      </c>
      <c r="S20" s="187">
        <f t="shared" si="1"/>
        <v>1</v>
      </c>
      <c r="T20" s="187"/>
      <c r="U20" s="2"/>
      <c r="V20" s="156"/>
      <c r="W20" s="153"/>
      <c r="X20" s="153"/>
      <c r="Y20" s="153"/>
      <c r="Z20" s="153"/>
      <c r="AA20" s="153"/>
      <c r="AB20" s="153"/>
      <c r="AC20" s="146"/>
      <c r="AD20" s="149"/>
      <c r="AE20" s="312"/>
    </row>
    <row r="21" spans="1:31" ht="15">
      <c r="A21" s="174" t="s">
        <v>335</v>
      </c>
      <c r="B21" s="172">
        <v>9</v>
      </c>
      <c r="C21" s="170">
        <v>5</v>
      </c>
      <c r="D21" s="173">
        <v>12</v>
      </c>
      <c r="E21" s="170">
        <v>11</v>
      </c>
      <c r="F21" s="162"/>
      <c r="G21" s="164"/>
      <c r="H21" s="173">
        <v>3</v>
      </c>
      <c r="I21" s="170">
        <v>8</v>
      </c>
      <c r="J21" s="173">
        <v>9</v>
      </c>
      <c r="K21" s="196">
        <v>8</v>
      </c>
      <c r="L21" s="173"/>
      <c r="M21" s="198"/>
      <c r="N21" s="187">
        <f>IF(B21=C21,1,IF(B21&gt;C21,3,IF(B21&lt;C21,0)))</f>
        <v>3</v>
      </c>
      <c r="O21" s="187">
        <f>IF(D21=E21,1,IF(D21&gt;E21,3,IF(D21&lt;E21,0)))</f>
        <v>3</v>
      </c>
      <c r="P21" s="187">
        <f>IF(F21=G21,1,IF(F21&gt;G21,3,IF(F21&lt;G21,0)))</f>
        <v>1</v>
      </c>
      <c r="Q21" s="187">
        <f>IF(H21=I21,1,IF(H21&gt;I21,3,IF(H21&lt;I21,0)))</f>
        <v>0</v>
      </c>
      <c r="R21" s="187">
        <f>IF(J21=K21,1,IF(J21&gt;K21,3,IF(J21&lt;K21,0)))</f>
        <v>3</v>
      </c>
      <c r="S21" s="187">
        <f t="shared" si="1"/>
        <v>1</v>
      </c>
      <c r="T21" s="187">
        <f>COUNTBLANK(B21:M21)/2</f>
        <v>2</v>
      </c>
      <c r="U21" s="2"/>
      <c r="V21" s="156" t="str">
        <f>A21</f>
        <v>NOSZLOPY "A"</v>
      </c>
      <c r="W21" s="153">
        <f>COUNT(B21:M21)/2</f>
        <v>4</v>
      </c>
      <c r="X21" s="153">
        <f>COUNTIF(N21:S21,3)</f>
        <v>3</v>
      </c>
      <c r="Y21" s="153">
        <f>COUNTIF(N21:S21,1)-T21</f>
        <v>0</v>
      </c>
      <c r="Z21" s="153">
        <f>COUNTIF(N21:S21,0)</f>
        <v>1</v>
      </c>
      <c r="AA21" s="153">
        <f>SUM(D21+B21+H21+J21+L21)</f>
        <v>33</v>
      </c>
      <c r="AB21" s="153">
        <f>SUM(E21+C21+I21+K21+M21)</f>
        <v>32</v>
      </c>
      <c r="AC21" s="146">
        <f>SUM(AA21-AB21)</f>
        <v>1</v>
      </c>
      <c r="AD21" s="149">
        <f>X21*2+Y21+Z21</f>
        <v>7</v>
      </c>
      <c r="AE21" s="147" t="s">
        <v>10</v>
      </c>
    </row>
    <row r="22" spans="1:31" ht="15">
      <c r="A22" s="174"/>
      <c r="B22" s="172"/>
      <c r="C22" s="170"/>
      <c r="D22" s="173"/>
      <c r="E22" s="170"/>
      <c r="F22" s="162"/>
      <c r="G22" s="164"/>
      <c r="H22" s="173"/>
      <c r="I22" s="170"/>
      <c r="J22" s="173"/>
      <c r="K22" s="196"/>
      <c r="L22" s="173"/>
      <c r="M22" s="198"/>
      <c r="N22" s="187">
        <f>IF(F22=G22,1,IF(F22&gt;G22,3,IF(F22&lt;G22,0)))</f>
        <v>1</v>
      </c>
      <c r="O22" s="187">
        <f>IF(H22=I22,1,IF(H22&gt;I22,3,IF(H22&lt;I22,0)))</f>
        <v>1</v>
      </c>
      <c r="P22" s="187">
        <f>IF(I22=J22,1,IF(I22&gt;J22,3,IF(I22&lt;J22,0)))</f>
        <v>1</v>
      </c>
      <c r="Q22" s="187">
        <f>IF(J22=K22,1,IF(J22&gt;K22,3,IF(J22&lt;K22,0)))</f>
        <v>1</v>
      </c>
      <c r="R22" s="187">
        <f>IF(K22=L22,1,IF(K22&gt;L22,3,IF(K22&lt;L22,0)))</f>
        <v>1</v>
      </c>
      <c r="S22" s="187">
        <f t="shared" si="1"/>
        <v>1</v>
      </c>
      <c r="T22" s="187"/>
      <c r="U22" s="2"/>
      <c r="V22" s="156"/>
      <c r="W22" s="153"/>
      <c r="X22" s="153"/>
      <c r="Y22" s="153"/>
      <c r="Z22" s="153"/>
      <c r="AA22" s="153"/>
      <c r="AB22" s="153"/>
      <c r="AC22" s="146"/>
      <c r="AD22" s="149"/>
      <c r="AE22" s="147"/>
    </row>
    <row r="23" spans="1:31" ht="15">
      <c r="A23" s="174" t="s">
        <v>354</v>
      </c>
      <c r="B23" s="172">
        <v>10</v>
      </c>
      <c r="C23" s="170">
        <v>4</v>
      </c>
      <c r="D23" s="173">
        <v>20</v>
      </c>
      <c r="E23" s="170">
        <v>4</v>
      </c>
      <c r="F23" s="173">
        <v>8</v>
      </c>
      <c r="G23" s="170">
        <v>3</v>
      </c>
      <c r="H23" s="162"/>
      <c r="I23" s="164"/>
      <c r="J23" s="173">
        <v>11</v>
      </c>
      <c r="K23" s="196">
        <v>6</v>
      </c>
      <c r="L23" s="173"/>
      <c r="M23" s="198"/>
      <c r="N23" s="187">
        <f>IF(B23=C23,1,IF(B23&gt;C23,3,IF(B23&lt;C23,0)))</f>
        <v>3</v>
      </c>
      <c r="O23" s="187">
        <f>IF(D23=E23,1,IF(D23&gt;E23,3,IF(D23&lt;E23,0)))</f>
        <v>3</v>
      </c>
      <c r="P23" s="187">
        <f>IF(F23=G23,1,IF(F23&gt;G23,3,IF(F23&lt;G23,0)))</f>
        <v>3</v>
      </c>
      <c r="Q23" s="187">
        <f>IF(H23=I23,1,IF(H23&gt;I23,3,IF(H23&lt;I23,0)))</f>
        <v>1</v>
      </c>
      <c r="R23" s="187">
        <f>IF(J23=K23,1,IF(J23&gt;K23,3,IF(J23&lt;K23,0)))</f>
        <v>3</v>
      </c>
      <c r="S23" s="187">
        <f t="shared" si="1"/>
        <v>1</v>
      </c>
      <c r="T23" s="187">
        <f>COUNTBLANK(B23:M23)/2</f>
        <v>2</v>
      </c>
      <c r="U23" s="2"/>
      <c r="V23" s="316" t="str">
        <f>A23</f>
        <v>TÜRR G.</v>
      </c>
      <c r="W23" s="153">
        <f>COUNT(B23:M23)/2</f>
        <v>4</v>
      </c>
      <c r="X23" s="153">
        <f>COUNTIF(N23:S23,3)</f>
        <v>4</v>
      </c>
      <c r="Y23" s="153">
        <f>COUNTIF(N23:S23,1)-T23</f>
        <v>0</v>
      </c>
      <c r="Z23" s="153">
        <f>COUNTIF(N23:S23,0)</f>
        <v>0</v>
      </c>
      <c r="AA23" s="153">
        <f>SUM(D23+F23+B23+J23+L23)</f>
        <v>49</v>
      </c>
      <c r="AB23" s="153">
        <f>SUM(E23+G23+C23+K23+M23)</f>
        <v>17</v>
      </c>
      <c r="AC23" s="146">
        <f>SUM(AA23-AB23)</f>
        <v>32</v>
      </c>
      <c r="AD23" s="149">
        <f>X23*2+Y23+Z23</f>
        <v>8</v>
      </c>
      <c r="AE23" s="157" t="s">
        <v>9</v>
      </c>
    </row>
    <row r="24" spans="1:31" ht="15">
      <c r="A24" s="174"/>
      <c r="B24" s="172"/>
      <c r="C24" s="170"/>
      <c r="D24" s="173"/>
      <c r="E24" s="170"/>
      <c r="F24" s="173"/>
      <c r="G24" s="170"/>
      <c r="H24" s="162"/>
      <c r="I24" s="164"/>
      <c r="J24" s="173"/>
      <c r="K24" s="196"/>
      <c r="L24" s="173"/>
      <c r="M24" s="198"/>
      <c r="N24" s="187">
        <f>IF(F24=G24,1,IF(F24&gt;G24,3,IF(F24&lt;G24,0)))</f>
        <v>1</v>
      </c>
      <c r="O24" s="187">
        <f>IF(H24=I24,1,IF(H24&gt;I24,3,IF(H24&lt;I24,0)))</f>
        <v>1</v>
      </c>
      <c r="P24" s="187">
        <f>IF(I24=J24,1,IF(I24&gt;J24,3,IF(I24&lt;J24,0)))</f>
        <v>1</v>
      </c>
      <c r="Q24" s="187">
        <f>IF(J24=K24,1,IF(J24&gt;K24,3,IF(J24&lt;K24,0)))</f>
        <v>1</v>
      </c>
      <c r="R24" s="187">
        <f>IF(K24=L24,1,IF(K24&gt;L24,3,IF(K24&lt;L24,0)))</f>
        <v>1</v>
      </c>
      <c r="S24" s="187">
        <f t="shared" si="1"/>
        <v>1</v>
      </c>
      <c r="T24" s="187"/>
      <c r="U24" s="2"/>
      <c r="V24" s="316"/>
      <c r="W24" s="153"/>
      <c r="X24" s="153"/>
      <c r="Y24" s="153"/>
      <c r="Z24" s="153"/>
      <c r="AA24" s="153"/>
      <c r="AB24" s="153"/>
      <c r="AC24" s="146"/>
      <c r="AD24" s="149"/>
      <c r="AE24" s="148"/>
    </row>
    <row r="25" spans="1:31" ht="15.75" customHeight="1">
      <c r="A25" s="171" t="s">
        <v>355</v>
      </c>
      <c r="B25" s="172">
        <v>13</v>
      </c>
      <c r="C25" s="170">
        <v>6</v>
      </c>
      <c r="D25" s="173">
        <v>9</v>
      </c>
      <c r="E25" s="170">
        <v>4</v>
      </c>
      <c r="F25" s="173">
        <v>8</v>
      </c>
      <c r="G25" s="170">
        <v>9</v>
      </c>
      <c r="H25" s="173">
        <v>6</v>
      </c>
      <c r="I25" s="170">
        <v>11</v>
      </c>
      <c r="J25" s="162"/>
      <c r="K25" s="212"/>
      <c r="L25" s="173"/>
      <c r="M25" s="198"/>
      <c r="N25" s="187">
        <f>IF(B25=C25,1,IF(B25&gt;C25,3,IF(B25&lt;C25,0)))</f>
        <v>3</v>
      </c>
      <c r="O25" s="187">
        <f>IF(D25=E25,1,IF(D25&gt;E25,3,IF(D25&lt;E25,0)))</f>
        <v>3</v>
      </c>
      <c r="P25" s="187">
        <f>IF(F25=G25,1,IF(F25&gt;G25,3,IF(F25&lt;G25,0)))</f>
        <v>0</v>
      </c>
      <c r="Q25" s="187">
        <f>IF(H25=I25,1,IF(H25&gt;I25,3,IF(H25&lt;I25,0)))</f>
        <v>0</v>
      </c>
      <c r="R25" s="187">
        <f>IF(J25=K25,1,IF(J25&gt;K25,3,IF(J25&lt;K25,0)))</f>
        <v>1</v>
      </c>
      <c r="S25" s="187">
        <f t="shared" si="1"/>
        <v>1</v>
      </c>
      <c r="T25" s="187">
        <f>COUNTBLANK(B25:M25)/2</f>
        <v>2</v>
      </c>
      <c r="U25" s="2"/>
      <c r="V25" s="156" t="str">
        <f>A25</f>
        <v>VETÉSI BULLS</v>
      </c>
      <c r="W25" s="153">
        <f>COUNT(B25:M25)/2</f>
        <v>4</v>
      </c>
      <c r="X25" s="153">
        <f>COUNTIF(N25:S25,3)</f>
        <v>2</v>
      </c>
      <c r="Y25" s="153">
        <f>COUNTIF(N25:S25,1)-T25</f>
        <v>0</v>
      </c>
      <c r="Z25" s="153">
        <f>COUNTIF(N25:S25,0)</f>
        <v>2</v>
      </c>
      <c r="AA25" s="153">
        <f>SUM(D25+F25+H25+B25+L25)</f>
        <v>36</v>
      </c>
      <c r="AB25" s="153">
        <f>SUM(E25+G25+I25+C25+M25)</f>
        <v>30</v>
      </c>
      <c r="AC25" s="146">
        <f>SUM(AA25-AB25)</f>
        <v>6</v>
      </c>
      <c r="AD25" s="149">
        <f>X25*2+Y25+Z25</f>
        <v>6</v>
      </c>
      <c r="AE25" s="312" t="s">
        <v>11</v>
      </c>
    </row>
    <row r="26" spans="1:31" ht="15.75" customHeight="1">
      <c r="A26" s="171"/>
      <c r="B26" s="172"/>
      <c r="C26" s="170"/>
      <c r="D26" s="173"/>
      <c r="E26" s="170"/>
      <c r="F26" s="173"/>
      <c r="G26" s="170"/>
      <c r="H26" s="173"/>
      <c r="I26" s="170"/>
      <c r="J26" s="162"/>
      <c r="K26" s="212"/>
      <c r="L26" s="173"/>
      <c r="M26" s="198"/>
      <c r="N26" s="187">
        <f>IF(F26=G26,1,IF(F26&gt;G26,3,IF(F26&lt;G26,0)))</f>
        <v>1</v>
      </c>
      <c r="O26" s="187">
        <f>IF(H26=I26,1,IF(H26&gt;I26,3,IF(H26&lt;I26,0)))</f>
        <v>1</v>
      </c>
      <c r="P26" s="187">
        <f>IF(I26=J26,1,IF(I26&gt;J26,3,IF(I26&lt;J26,0)))</f>
        <v>1</v>
      </c>
      <c r="Q26" s="187">
        <f>IF(J26=K26,1,IF(J26&gt;K26,3,IF(J26&lt;K26,0)))</f>
        <v>1</v>
      </c>
      <c r="R26" s="187">
        <f>IF(K26=L26,1,IF(K26&gt;L26,3,IF(K26&lt;L26,0)))</f>
        <v>1</v>
      </c>
      <c r="S26" s="187">
        <f t="shared" si="1"/>
        <v>1</v>
      </c>
      <c r="T26" s="187"/>
      <c r="U26" s="2"/>
      <c r="V26" s="156"/>
      <c r="W26" s="153"/>
      <c r="X26" s="153"/>
      <c r="Y26" s="153"/>
      <c r="Z26" s="153"/>
      <c r="AA26" s="153"/>
      <c r="AB26" s="153"/>
      <c r="AC26" s="146"/>
      <c r="AD26" s="149"/>
      <c r="AE26" s="312"/>
    </row>
    <row r="27" spans="1:31" ht="15" customHeight="1" hidden="1">
      <c r="A27" s="171"/>
      <c r="B27" s="172"/>
      <c r="C27" s="170"/>
      <c r="D27" s="173"/>
      <c r="E27" s="170"/>
      <c r="F27" s="173"/>
      <c r="G27" s="170"/>
      <c r="H27" s="173"/>
      <c r="I27" s="170"/>
      <c r="J27" s="173"/>
      <c r="K27" s="170"/>
      <c r="L27" s="162"/>
      <c r="M27" s="163"/>
      <c r="N27" s="187">
        <f>IF(B27=C27,1,IF(B27&gt;C27,3,IF(B27&lt;C27,0)))</f>
        <v>1</v>
      </c>
      <c r="O27" s="187">
        <f>IF(D27=E27,1,IF(D27&gt;E27,3,IF(D27&lt;E27,0)))</f>
        <v>1</v>
      </c>
      <c r="P27" s="187">
        <f>IF(F27=G27,1,IF(F27&gt;G27,3,IF(F27&lt;G27,0)))</f>
        <v>1</v>
      </c>
      <c r="Q27" s="187">
        <f>IF(H27=I27,1,IF(H27&gt;I27,3,IF(H27&lt;I27,0)))</f>
        <v>1</v>
      </c>
      <c r="R27" s="187">
        <f>IF(J27=K27,1,IF(J27&gt;K27,3,IF(J27&lt;K27,0)))</f>
        <v>1</v>
      </c>
      <c r="S27" s="187">
        <f>IF(L27=M27,1,IF(L27&gt;M27,3,IF(L27&lt;M27,0)))</f>
        <v>1</v>
      </c>
      <c r="T27" s="187">
        <f>COUNTBLANK(B27:M27)/2</f>
        <v>6</v>
      </c>
      <c r="V27" s="156">
        <f>A27</f>
        <v>0</v>
      </c>
      <c r="W27" s="153">
        <f>COUNT(B27:M27)/2</f>
        <v>0</v>
      </c>
      <c r="X27" s="153">
        <f>COUNTIF(N27:S27,3)</f>
        <v>0</v>
      </c>
      <c r="Y27" s="153">
        <f>COUNTIF(N27:S27,1)-T27</f>
        <v>0</v>
      </c>
      <c r="Z27" s="153">
        <f>COUNTIF(N27:S27,0)</f>
        <v>0</v>
      </c>
      <c r="AA27" s="153">
        <f>SUM(D27+F27+H27+J27+B27)</f>
        <v>0</v>
      </c>
      <c r="AB27" s="153">
        <f>SUM(E27+G27+I27+K27+C27)</f>
        <v>0</v>
      </c>
      <c r="AC27" s="146">
        <f>SUM(AA27-AB27)</f>
        <v>0</v>
      </c>
      <c r="AD27" s="149">
        <f>X27*2+Y27+Z27</f>
        <v>0</v>
      </c>
      <c r="AE27" s="157"/>
    </row>
    <row r="28" spans="1:31" ht="15" customHeight="1" hidden="1">
      <c r="A28" s="171"/>
      <c r="B28" s="172"/>
      <c r="C28" s="170"/>
      <c r="D28" s="173"/>
      <c r="E28" s="170"/>
      <c r="F28" s="173"/>
      <c r="G28" s="170"/>
      <c r="H28" s="173"/>
      <c r="I28" s="170"/>
      <c r="J28" s="173"/>
      <c r="K28" s="170"/>
      <c r="L28" s="162"/>
      <c r="M28" s="163"/>
      <c r="N28" s="187">
        <f>IF(F28=G28,1,IF(F28&gt;G28,3,IF(F28&lt;G28,0)))</f>
        <v>1</v>
      </c>
      <c r="O28" s="187">
        <f>IF(H28=I28,1,IF(H28&gt;I28,3,IF(H28&lt;I28,0)))</f>
        <v>1</v>
      </c>
      <c r="P28" s="187">
        <f>IF(I28=J28,1,IF(I28&gt;J28,3,IF(I28&lt;J28,0)))</f>
        <v>1</v>
      </c>
      <c r="Q28" s="187">
        <f>IF(J28=K28,1,IF(J28&gt;K28,3,IF(J28&lt;K28,0)))</f>
        <v>1</v>
      </c>
      <c r="R28" s="187">
        <f>IF(K28=L28,1,IF(K28&gt;L28,3,IF(K28&lt;L28,0)))</f>
        <v>1</v>
      </c>
      <c r="S28" s="187">
        <f>IF(L28=M28,1,IF(L28&gt;M28,3,IF(L28&lt;M28,0)))</f>
        <v>1</v>
      </c>
      <c r="T28" s="187"/>
      <c r="V28" s="156"/>
      <c r="W28" s="153"/>
      <c r="X28" s="153"/>
      <c r="Y28" s="153"/>
      <c r="Z28" s="153"/>
      <c r="AA28" s="153"/>
      <c r="AB28" s="153"/>
      <c r="AC28" s="146"/>
      <c r="AD28" s="149"/>
      <c r="AE28" s="157"/>
    </row>
  </sheetData>
  <sheetProtection/>
  <mergeCells count="360">
    <mergeCell ref="S27:S28"/>
    <mergeCell ref="T27:T28"/>
    <mergeCell ref="AD27:AD28"/>
    <mergeCell ref="AE27:AE28"/>
    <mergeCell ref="X27:X28"/>
    <mergeCell ref="Y27:Y28"/>
    <mergeCell ref="Z27:Z28"/>
    <mergeCell ref="AA27:AA28"/>
    <mergeCell ref="AB27:AB28"/>
    <mergeCell ref="AC27:AC28"/>
    <mergeCell ref="V27:V28"/>
    <mergeCell ref="W27:W28"/>
    <mergeCell ref="J27:J28"/>
    <mergeCell ref="K27:K28"/>
    <mergeCell ref="L27:M28"/>
    <mergeCell ref="N27:N28"/>
    <mergeCell ref="O27:O28"/>
    <mergeCell ref="P27:P28"/>
    <mergeCell ref="Q27:Q28"/>
    <mergeCell ref="R27:R28"/>
    <mergeCell ref="AE25:AE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R25:R26"/>
    <mergeCell ref="S25:S26"/>
    <mergeCell ref="T25:T26"/>
    <mergeCell ref="V25:V26"/>
    <mergeCell ref="I25:I26"/>
    <mergeCell ref="J25:K26"/>
    <mergeCell ref="P25:P26"/>
    <mergeCell ref="Q25:Q26"/>
    <mergeCell ref="AC25:AC26"/>
    <mergeCell ref="AD25:AD26"/>
    <mergeCell ref="W25:W26"/>
    <mergeCell ref="X25:X26"/>
    <mergeCell ref="Y25:Y26"/>
    <mergeCell ref="Z25:Z26"/>
    <mergeCell ref="AA25:AA26"/>
    <mergeCell ref="AB25:AB26"/>
    <mergeCell ref="A25:A26"/>
    <mergeCell ref="B25:B26"/>
    <mergeCell ref="C25:C26"/>
    <mergeCell ref="D25:D26"/>
    <mergeCell ref="E25:E26"/>
    <mergeCell ref="F25:F26"/>
    <mergeCell ref="G25:G26"/>
    <mergeCell ref="H25:H26"/>
    <mergeCell ref="L25:L26"/>
    <mergeCell ref="M25:M26"/>
    <mergeCell ref="N25:N26"/>
    <mergeCell ref="O25:O26"/>
    <mergeCell ref="AB23:AB24"/>
    <mergeCell ref="AC23:AC24"/>
    <mergeCell ref="O23:O24"/>
    <mergeCell ref="P23:P24"/>
    <mergeCell ref="Q23:Q24"/>
    <mergeCell ref="R23:R24"/>
    <mergeCell ref="AD23:AD24"/>
    <mergeCell ref="AE23:AE24"/>
    <mergeCell ref="S23:S24"/>
    <mergeCell ref="T23:T24"/>
    <mergeCell ref="V23:V24"/>
    <mergeCell ref="W23:W24"/>
    <mergeCell ref="X23:X24"/>
    <mergeCell ref="Y23:Y24"/>
    <mergeCell ref="Z23:Z24"/>
    <mergeCell ref="AA23:AA24"/>
    <mergeCell ref="F23:F24"/>
    <mergeCell ref="G23:G24"/>
    <mergeCell ref="H23:I24"/>
    <mergeCell ref="J23:J24"/>
    <mergeCell ref="K23:K24"/>
    <mergeCell ref="L23:L24"/>
    <mergeCell ref="M23:M24"/>
    <mergeCell ref="N23:N24"/>
    <mergeCell ref="Y21:Y22"/>
    <mergeCell ref="Z21:Z22"/>
    <mergeCell ref="W21:W22"/>
    <mergeCell ref="X21:X22"/>
    <mergeCell ref="R21:R22"/>
    <mergeCell ref="S21:S22"/>
    <mergeCell ref="T21:T22"/>
    <mergeCell ref="V21:V22"/>
    <mergeCell ref="AA21:AA22"/>
    <mergeCell ref="AB21:AB22"/>
    <mergeCell ref="AC21:AC22"/>
    <mergeCell ref="AD21:AD22"/>
    <mergeCell ref="N21:N22"/>
    <mergeCell ref="O21:O22"/>
    <mergeCell ref="AE21:AE22"/>
    <mergeCell ref="A23:A24"/>
    <mergeCell ref="B23:B24"/>
    <mergeCell ref="C23:C24"/>
    <mergeCell ref="D23:D24"/>
    <mergeCell ref="E23:E24"/>
    <mergeCell ref="P21:P22"/>
    <mergeCell ref="Q21:Q22"/>
    <mergeCell ref="J21:J22"/>
    <mergeCell ref="K21:K22"/>
    <mergeCell ref="L21:L22"/>
    <mergeCell ref="M21:M22"/>
    <mergeCell ref="E21:E22"/>
    <mergeCell ref="F21:G22"/>
    <mergeCell ref="H21:H22"/>
    <mergeCell ref="I21:I22"/>
    <mergeCell ref="A21:A22"/>
    <mergeCell ref="B21:B22"/>
    <mergeCell ref="C21:C22"/>
    <mergeCell ref="D21:D22"/>
    <mergeCell ref="Z19:Z20"/>
    <mergeCell ref="AA19:AA20"/>
    <mergeCell ref="X19:X20"/>
    <mergeCell ref="Y19:Y20"/>
    <mergeCell ref="K19:K20"/>
    <mergeCell ref="L19:L20"/>
    <mergeCell ref="AD19:AD20"/>
    <mergeCell ref="AE19:AE20"/>
    <mergeCell ref="AB19:AB20"/>
    <mergeCell ref="AC19:AC20"/>
    <mergeCell ref="Q19:Q20"/>
    <mergeCell ref="R19:R20"/>
    <mergeCell ref="S19:S20"/>
    <mergeCell ref="T19:T20"/>
    <mergeCell ref="V19:V20"/>
    <mergeCell ref="W19:W20"/>
    <mergeCell ref="M19:M20"/>
    <mergeCell ref="N19:N20"/>
    <mergeCell ref="O19:O20"/>
    <mergeCell ref="P19:P20"/>
    <mergeCell ref="AE17:AE18"/>
    <mergeCell ref="A19:A20"/>
    <mergeCell ref="B19:B20"/>
    <mergeCell ref="C19:C20"/>
    <mergeCell ref="D19:E20"/>
    <mergeCell ref="F19:F20"/>
    <mergeCell ref="G19:G20"/>
    <mergeCell ref="H19:H20"/>
    <mergeCell ref="I19:I20"/>
    <mergeCell ref="J19:J20"/>
    <mergeCell ref="AA17:AA18"/>
    <mergeCell ref="AB17:AB18"/>
    <mergeCell ref="R17:R18"/>
    <mergeCell ref="S17:S18"/>
    <mergeCell ref="T17:T18"/>
    <mergeCell ref="V17:V18"/>
    <mergeCell ref="L17:L18"/>
    <mergeCell ref="M17:M18"/>
    <mergeCell ref="N17:N18"/>
    <mergeCell ref="O17:O18"/>
    <mergeCell ref="AC17:AC18"/>
    <mergeCell ref="AD17:AD18"/>
    <mergeCell ref="W17:W18"/>
    <mergeCell ref="X17:X18"/>
    <mergeCell ref="Y17:Y18"/>
    <mergeCell ref="Z17:Z18"/>
    <mergeCell ref="A17:A18"/>
    <mergeCell ref="B17:C18"/>
    <mergeCell ref="D17:D18"/>
    <mergeCell ref="E17:E18"/>
    <mergeCell ref="F17:F18"/>
    <mergeCell ref="G17:G18"/>
    <mergeCell ref="H17:H18"/>
    <mergeCell ref="I17:I18"/>
    <mergeCell ref="S13:S14"/>
    <mergeCell ref="T13:T14"/>
    <mergeCell ref="V13:V14"/>
    <mergeCell ref="W13:W14"/>
    <mergeCell ref="J17:J18"/>
    <mergeCell ref="K17:K18"/>
    <mergeCell ref="P17:P18"/>
    <mergeCell ref="Q17:Q18"/>
    <mergeCell ref="B16:C16"/>
    <mergeCell ref="D16:E16"/>
    <mergeCell ref="F16:G16"/>
    <mergeCell ref="H16:I16"/>
    <mergeCell ref="AD13:AD14"/>
    <mergeCell ref="AE13:AE14"/>
    <mergeCell ref="X13:X14"/>
    <mergeCell ref="Y13:Y14"/>
    <mergeCell ref="Z13:Z14"/>
    <mergeCell ref="AA13:AA14"/>
    <mergeCell ref="AB13:AB14"/>
    <mergeCell ref="AC13:AC14"/>
    <mergeCell ref="O13:O14"/>
    <mergeCell ref="P13:P14"/>
    <mergeCell ref="J16:K16"/>
    <mergeCell ref="L16:M16"/>
    <mergeCell ref="Q13:Q14"/>
    <mergeCell ref="R13:R14"/>
    <mergeCell ref="L13:M14"/>
    <mergeCell ref="N13:N14"/>
    <mergeCell ref="F13:F14"/>
    <mergeCell ref="G13:G14"/>
    <mergeCell ref="H13:H14"/>
    <mergeCell ref="I13:I14"/>
    <mergeCell ref="J13:J14"/>
    <mergeCell ref="K13:K14"/>
    <mergeCell ref="AA11:AA12"/>
    <mergeCell ref="AB11:AB12"/>
    <mergeCell ref="AC11:AC12"/>
    <mergeCell ref="AD11:AD12"/>
    <mergeCell ref="AE11:AE12"/>
    <mergeCell ref="A13:A14"/>
    <mergeCell ref="B13:B14"/>
    <mergeCell ref="C13:C14"/>
    <mergeCell ref="D13:D14"/>
    <mergeCell ref="E13:E14"/>
    <mergeCell ref="T11:T12"/>
    <mergeCell ref="V11:V12"/>
    <mergeCell ref="W11:W12"/>
    <mergeCell ref="X11:X12"/>
    <mergeCell ref="Y11:Y12"/>
    <mergeCell ref="Z11:Z12"/>
    <mergeCell ref="N11:N12"/>
    <mergeCell ref="O11:O12"/>
    <mergeCell ref="P11:P12"/>
    <mergeCell ref="Q11:Q12"/>
    <mergeCell ref="R11:R12"/>
    <mergeCell ref="S11:S12"/>
    <mergeCell ref="S9:S10"/>
    <mergeCell ref="T9:T10"/>
    <mergeCell ref="O9:O10"/>
    <mergeCell ref="P9:P10"/>
    <mergeCell ref="Q9:Q10"/>
    <mergeCell ref="R9:R10"/>
    <mergeCell ref="E11:E12"/>
    <mergeCell ref="F11:F12"/>
    <mergeCell ref="M9:M10"/>
    <mergeCell ref="N9:N10"/>
    <mergeCell ref="L11:L12"/>
    <mergeCell ref="M11:M12"/>
    <mergeCell ref="G11:G12"/>
    <mergeCell ref="H11:H12"/>
    <mergeCell ref="I11:I12"/>
    <mergeCell ref="J11:K12"/>
    <mergeCell ref="A11:A12"/>
    <mergeCell ref="B11:B12"/>
    <mergeCell ref="C11:C12"/>
    <mergeCell ref="D11:D12"/>
    <mergeCell ref="AD9:AD10"/>
    <mergeCell ref="AE9:AE10"/>
    <mergeCell ref="X9:X10"/>
    <mergeCell ref="Y9:Y10"/>
    <mergeCell ref="Z9:Z10"/>
    <mergeCell ref="AA9:AA10"/>
    <mergeCell ref="AB9:AB10"/>
    <mergeCell ref="AC9:AC10"/>
    <mergeCell ref="F9:F10"/>
    <mergeCell ref="G9:G10"/>
    <mergeCell ref="H9:I10"/>
    <mergeCell ref="J9:J10"/>
    <mergeCell ref="K9:K10"/>
    <mergeCell ref="L9:L10"/>
    <mergeCell ref="V9:V10"/>
    <mergeCell ref="W9:W10"/>
    <mergeCell ref="AA7:AA8"/>
    <mergeCell ref="AB7:AB8"/>
    <mergeCell ref="W7:W8"/>
    <mergeCell ref="X7:X8"/>
    <mergeCell ref="Y7:Y8"/>
    <mergeCell ref="Z7:Z8"/>
    <mergeCell ref="AC7:AC8"/>
    <mergeCell ref="AD7:AD8"/>
    <mergeCell ref="AE7:AE8"/>
    <mergeCell ref="A9:A10"/>
    <mergeCell ref="B9:B10"/>
    <mergeCell ref="C9:C10"/>
    <mergeCell ref="D9:D10"/>
    <mergeCell ref="E9:E10"/>
    <mergeCell ref="T7:T8"/>
    <mergeCell ref="V7:V8"/>
    <mergeCell ref="N7:N8"/>
    <mergeCell ref="O7:O8"/>
    <mergeCell ref="R7:R8"/>
    <mergeCell ref="S7:S8"/>
    <mergeCell ref="H7:H8"/>
    <mergeCell ref="I7:I8"/>
    <mergeCell ref="J7:J8"/>
    <mergeCell ref="K7:K8"/>
    <mergeCell ref="L7:L8"/>
    <mergeCell ref="M7:M8"/>
    <mergeCell ref="S5:S6"/>
    <mergeCell ref="T5:T6"/>
    <mergeCell ref="O5:O6"/>
    <mergeCell ref="P5:P6"/>
    <mergeCell ref="Q5:Q6"/>
    <mergeCell ref="R5:R6"/>
    <mergeCell ref="P7:P8"/>
    <mergeCell ref="Q7:Q8"/>
    <mergeCell ref="V5:V6"/>
    <mergeCell ref="W5:W6"/>
    <mergeCell ref="A7:A8"/>
    <mergeCell ref="B7:B8"/>
    <mergeCell ref="C7:C8"/>
    <mergeCell ref="D7:D8"/>
    <mergeCell ref="E7:E8"/>
    <mergeCell ref="F7:G8"/>
    <mergeCell ref="M5:M6"/>
    <mergeCell ref="N5:N6"/>
    <mergeCell ref="AD5:AD6"/>
    <mergeCell ref="AE5:AE6"/>
    <mergeCell ref="X5:X6"/>
    <mergeCell ref="Y5:Y6"/>
    <mergeCell ref="Z5:Z6"/>
    <mergeCell ref="AA5:AA6"/>
    <mergeCell ref="AB5:AB6"/>
    <mergeCell ref="AC5:AC6"/>
    <mergeCell ref="W3:W4"/>
    <mergeCell ref="X3:X4"/>
    <mergeCell ref="Y3:Y4"/>
    <mergeCell ref="Z3:Z4"/>
    <mergeCell ref="G5:G6"/>
    <mergeCell ref="H5:H6"/>
    <mergeCell ref="I5:I6"/>
    <mergeCell ref="J5:J6"/>
    <mergeCell ref="K5:K6"/>
    <mergeCell ref="L5:L6"/>
    <mergeCell ref="AC3:AC4"/>
    <mergeCell ref="AD3:AD4"/>
    <mergeCell ref="AE3:AE4"/>
    <mergeCell ref="A5:A6"/>
    <mergeCell ref="B5:B6"/>
    <mergeCell ref="C5:C6"/>
    <mergeCell ref="D5:E6"/>
    <mergeCell ref="F5:F6"/>
    <mergeCell ref="AA3:AA4"/>
    <mergeCell ref="AB3:AB4"/>
    <mergeCell ref="T3:T4"/>
    <mergeCell ref="V3:V4"/>
    <mergeCell ref="R3:R4"/>
    <mergeCell ref="S3:S4"/>
    <mergeCell ref="L3:L4"/>
    <mergeCell ref="M3:M4"/>
    <mergeCell ref="N3:N4"/>
    <mergeCell ref="O3:O4"/>
    <mergeCell ref="F3:F4"/>
    <mergeCell ref="G3:G4"/>
    <mergeCell ref="P3:P4"/>
    <mergeCell ref="Q3:Q4"/>
    <mergeCell ref="A3:A4"/>
    <mergeCell ref="B3:C4"/>
    <mergeCell ref="D3:D4"/>
    <mergeCell ref="E3:E4"/>
    <mergeCell ref="J2:K2"/>
    <mergeCell ref="L2:M2"/>
    <mergeCell ref="J3:J4"/>
    <mergeCell ref="K3:K4"/>
    <mergeCell ref="B2:C2"/>
    <mergeCell ref="D2:E2"/>
    <mergeCell ref="F2:G2"/>
    <mergeCell ref="H2:I2"/>
    <mergeCell ref="H3:H4"/>
    <mergeCell ref="I3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3:L39"/>
  <sheetViews>
    <sheetView zoomScalePageLayoutView="0" workbookViewId="0" topLeftCell="A1">
      <selection activeCell="B4" sqref="B4:K39"/>
    </sheetView>
  </sheetViews>
  <sheetFormatPr defaultColWidth="9.140625" defaultRowHeight="15"/>
  <cols>
    <col min="2" max="2" width="19.8515625" style="0" bestFit="1" customWidth="1"/>
    <col min="3" max="3" width="7.8515625" style="0" bestFit="1" customWidth="1"/>
    <col min="4" max="4" width="35.8515625" style="0" bestFit="1" customWidth="1"/>
  </cols>
  <sheetData>
    <row r="3" spans="1:12" ht="14.25">
      <c r="A3" s="59" t="s">
        <v>16</v>
      </c>
      <c r="B3" s="59" t="s">
        <v>321</v>
      </c>
      <c r="C3" s="59" t="s">
        <v>322</v>
      </c>
      <c r="D3" s="59" t="s">
        <v>140</v>
      </c>
      <c r="E3" s="59" t="s">
        <v>141</v>
      </c>
      <c r="F3" s="59" t="s">
        <v>142</v>
      </c>
      <c r="G3" s="59" t="s">
        <v>143</v>
      </c>
      <c r="H3" s="59" t="s">
        <v>144</v>
      </c>
      <c r="I3" s="59" t="s">
        <v>145</v>
      </c>
      <c r="J3" s="59" t="s">
        <v>146</v>
      </c>
      <c r="K3" s="59" t="s">
        <v>147</v>
      </c>
      <c r="L3" s="59" t="s">
        <v>323</v>
      </c>
    </row>
    <row r="4" spans="1:12" ht="15">
      <c r="A4" s="1" t="s">
        <v>9</v>
      </c>
      <c r="B4" s="40"/>
      <c r="C4" s="44"/>
      <c r="D4" s="36"/>
      <c r="E4" s="1"/>
      <c r="F4" s="1"/>
      <c r="G4" s="1"/>
      <c r="H4" s="1"/>
      <c r="I4" s="1"/>
      <c r="J4" s="1"/>
      <c r="K4" s="1"/>
      <c r="L4" s="50">
        <f>SUM(E4:K4)</f>
        <v>0</v>
      </c>
    </row>
    <row r="5" spans="1:12" ht="15">
      <c r="A5" s="1" t="s">
        <v>10</v>
      </c>
      <c r="B5" s="15"/>
      <c r="C5" s="44"/>
      <c r="D5" s="36"/>
      <c r="E5" s="1"/>
      <c r="F5" s="1"/>
      <c r="G5" s="1"/>
      <c r="H5" s="1"/>
      <c r="I5" s="1"/>
      <c r="J5" s="1"/>
      <c r="K5" s="1"/>
      <c r="L5" s="50">
        <f aca="true" t="shared" si="0" ref="L5:L39">SUM(E5:K5)</f>
        <v>0</v>
      </c>
    </row>
    <row r="6" spans="1:12" ht="15">
      <c r="A6" s="1" t="s">
        <v>11</v>
      </c>
      <c r="B6" s="40"/>
      <c r="C6" s="44"/>
      <c r="D6" s="36"/>
      <c r="E6" s="1"/>
      <c r="F6" s="1"/>
      <c r="G6" s="1"/>
      <c r="H6" s="1"/>
      <c r="I6" s="1"/>
      <c r="J6" s="1"/>
      <c r="K6" s="1"/>
      <c r="L6" s="50">
        <f t="shared" si="0"/>
        <v>0</v>
      </c>
    </row>
    <row r="7" spans="1:12" ht="15">
      <c r="A7" s="1" t="s">
        <v>12</v>
      </c>
      <c r="B7" s="40"/>
      <c r="C7" s="44"/>
      <c r="D7" s="36"/>
      <c r="E7" s="1"/>
      <c r="F7" s="1"/>
      <c r="G7" s="1"/>
      <c r="H7" s="1"/>
      <c r="I7" s="1"/>
      <c r="J7" s="1"/>
      <c r="K7" s="1"/>
      <c r="L7" s="50">
        <f t="shared" si="0"/>
        <v>0</v>
      </c>
    </row>
    <row r="8" spans="1:12" ht="15">
      <c r="A8" s="1" t="s">
        <v>13</v>
      </c>
      <c r="B8" s="40"/>
      <c r="C8" s="44"/>
      <c r="D8" s="36"/>
      <c r="E8" s="1"/>
      <c r="F8" s="1"/>
      <c r="G8" s="1"/>
      <c r="H8" s="1"/>
      <c r="I8" s="1"/>
      <c r="J8" s="1"/>
      <c r="K8" s="1"/>
      <c r="L8" s="50">
        <f t="shared" si="0"/>
        <v>0</v>
      </c>
    </row>
    <row r="9" spans="1:12" ht="15">
      <c r="A9" s="1" t="s">
        <v>65</v>
      </c>
      <c r="B9" s="15"/>
      <c r="C9" s="44"/>
      <c r="D9" s="36"/>
      <c r="E9" s="1"/>
      <c r="F9" s="1"/>
      <c r="G9" s="1"/>
      <c r="H9" s="1"/>
      <c r="I9" s="1"/>
      <c r="J9" s="1"/>
      <c r="K9" s="1"/>
      <c r="L9" s="50">
        <f t="shared" si="0"/>
        <v>0</v>
      </c>
    </row>
    <row r="10" spans="1:12" ht="15">
      <c r="A10" s="1" t="s">
        <v>66</v>
      </c>
      <c r="B10" s="40"/>
      <c r="C10" s="44"/>
      <c r="D10" s="36"/>
      <c r="E10" s="1"/>
      <c r="F10" s="1"/>
      <c r="G10" s="1"/>
      <c r="H10" s="1"/>
      <c r="I10" s="1"/>
      <c r="J10" s="1"/>
      <c r="K10" s="1"/>
      <c r="L10" s="50">
        <f t="shared" si="0"/>
        <v>0</v>
      </c>
    </row>
    <row r="11" spans="1:12" ht="15">
      <c r="A11" s="1" t="s">
        <v>67</v>
      </c>
      <c r="B11" s="40"/>
      <c r="C11" s="44"/>
      <c r="D11" s="36"/>
      <c r="E11" s="1"/>
      <c r="F11" s="1"/>
      <c r="G11" s="1"/>
      <c r="H11" s="1"/>
      <c r="I11" s="1"/>
      <c r="J11" s="1"/>
      <c r="K11" s="1"/>
      <c r="L11" s="50">
        <f t="shared" si="0"/>
        <v>0</v>
      </c>
    </row>
    <row r="12" spans="1:12" ht="15">
      <c r="A12" s="1" t="s">
        <v>14</v>
      </c>
      <c r="B12" s="40"/>
      <c r="C12" s="44"/>
      <c r="D12" s="36"/>
      <c r="E12" s="1"/>
      <c r="F12" s="1"/>
      <c r="G12" s="1"/>
      <c r="H12" s="1"/>
      <c r="I12" s="1"/>
      <c r="J12" s="1"/>
      <c r="K12" s="1"/>
      <c r="L12" s="50">
        <f t="shared" si="0"/>
        <v>0</v>
      </c>
    </row>
    <row r="13" spans="1:12" ht="15">
      <c r="A13" s="1" t="s">
        <v>68</v>
      </c>
      <c r="B13" s="40"/>
      <c r="C13" s="44"/>
      <c r="D13" s="36"/>
      <c r="E13" s="1"/>
      <c r="F13" s="1"/>
      <c r="G13" s="1"/>
      <c r="H13" s="1"/>
      <c r="I13" s="1"/>
      <c r="J13" s="1"/>
      <c r="K13" s="1"/>
      <c r="L13" s="50">
        <f t="shared" si="0"/>
        <v>0</v>
      </c>
    </row>
    <row r="14" spans="1:12" ht="15">
      <c r="A14" s="1" t="s">
        <v>69</v>
      </c>
      <c r="B14" s="15"/>
      <c r="C14" s="44"/>
      <c r="D14" s="36"/>
      <c r="E14" s="1"/>
      <c r="F14" s="1"/>
      <c r="G14" s="1"/>
      <c r="H14" s="1"/>
      <c r="I14" s="1"/>
      <c r="J14" s="1"/>
      <c r="K14" s="1"/>
      <c r="L14" s="50">
        <f t="shared" si="0"/>
        <v>0</v>
      </c>
    </row>
    <row r="15" spans="1:12" ht="15">
      <c r="A15" s="1" t="s">
        <v>70</v>
      </c>
      <c r="B15" s="40"/>
      <c r="C15" s="44"/>
      <c r="D15" s="36"/>
      <c r="E15" s="1"/>
      <c r="F15" s="1"/>
      <c r="G15" s="1"/>
      <c r="H15" s="1"/>
      <c r="I15" s="1"/>
      <c r="J15" s="1"/>
      <c r="K15" s="1"/>
      <c r="L15" s="50">
        <f t="shared" si="0"/>
        <v>0</v>
      </c>
    </row>
    <row r="16" spans="1:12" ht="15">
      <c r="A16" s="1" t="s">
        <v>21</v>
      </c>
      <c r="B16" s="40"/>
      <c r="C16" s="44"/>
      <c r="D16" s="36"/>
      <c r="E16" s="1"/>
      <c r="F16" s="1"/>
      <c r="G16" s="1"/>
      <c r="H16" s="1"/>
      <c r="I16" s="1"/>
      <c r="J16" s="1"/>
      <c r="K16" s="1"/>
      <c r="L16" s="50">
        <f t="shared" si="0"/>
        <v>0</v>
      </c>
    </row>
    <row r="17" spans="1:12" ht="15">
      <c r="A17" s="1" t="s">
        <v>71</v>
      </c>
      <c r="B17" s="40"/>
      <c r="C17" s="44"/>
      <c r="D17" s="36"/>
      <c r="E17" s="1"/>
      <c r="F17" s="1"/>
      <c r="G17" s="1"/>
      <c r="H17" s="1"/>
      <c r="I17" s="1"/>
      <c r="J17" s="1"/>
      <c r="K17" s="1"/>
      <c r="L17" s="50">
        <f t="shared" si="0"/>
        <v>0</v>
      </c>
    </row>
    <row r="18" spans="1:12" ht="15">
      <c r="A18" s="1" t="s">
        <v>72</v>
      </c>
      <c r="B18" s="40"/>
      <c r="C18" s="44"/>
      <c r="D18" s="36"/>
      <c r="E18" s="1"/>
      <c r="F18" s="1"/>
      <c r="G18" s="1"/>
      <c r="H18" s="1"/>
      <c r="I18" s="1"/>
      <c r="J18" s="1"/>
      <c r="K18" s="1"/>
      <c r="L18" s="50">
        <f t="shared" si="0"/>
        <v>0</v>
      </c>
    </row>
    <row r="19" spans="1:12" ht="15">
      <c r="A19" s="1" t="s">
        <v>73</v>
      </c>
      <c r="B19" s="40"/>
      <c r="C19" s="44"/>
      <c r="D19" s="36"/>
      <c r="E19" s="1"/>
      <c r="F19" s="1"/>
      <c r="G19" s="1"/>
      <c r="H19" s="1"/>
      <c r="I19" s="1"/>
      <c r="J19" s="1"/>
      <c r="K19" s="1"/>
      <c r="L19" s="50">
        <f t="shared" si="0"/>
        <v>0</v>
      </c>
    </row>
    <row r="20" spans="1:12" ht="15">
      <c r="A20" s="1" t="s">
        <v>22</v>
      </c>
      <c r="B20" s="40"/>
      <c r="C20" s="44"/>
      <c r="D20" s="36"/>
      <c r="E20" s="1"/>
      <c r="F20" s="1"/>
      <c r="G20" s="1"/>
      <c r="H20" s="1"/>
      <c r="I20" s="1"/>
      <c r="J20" s="1"/>
      <c r="K20" s="1"/>
      <c r="L20" s="50">
        <f t="shared" si="0"/>
        <v>0</v>
      </c>
    </row>
    <row r="21" spans="1:12" ht="15">
      <c r="A21" s="1" t="s">
        <v>74</v>
      </c>
      <c r="B21" s="40"/>
      <c r="C21" s="44"/>
      <c r="D21" s="36"/>
      <c r="E21" s="1"/>
      <c r="F21" s="1"/>
      <c r="G21" s="1"/>
      <c r="H21" s="1"/>
      <c r="I21" s="1"/>
      <c r="J21" s="1"/>
      <c r="K21" s="1"/>
      <c r="L21" s="50">
        <f t="shared" si="0"/>
        <v>0</v>
      </c>
    </row>
    <row r="22" spans="1:12" ht="15">
      <c r="A22" s="1" t="s">
        <v>75</v>
      </c>
      <c r="B22" s="40"/>
      <c r="C22" s="44"/>
      <c r="D22" s="36"/>
      <c r="E22" s="1"/>
      <c r="F22" s="1"/>
      <c r="G22" s="1"/>
      <c r="H22" s="1"/>
      <c r="I22" s="1"/>
      <c r="J22" s="1"/>
      <c r="K22" s="1"/>
      <c r="L22" s="50">
        <f t="shared" si="0"/>
        <v>0</v>
      </c>
    </row>
    <row r="23" spans="1:12" ht="15">
      <c r="A23" s="1" t="s">
        <v>76</v>
      </c>
      <c r="B23" s="40"/>
      <c r="C23" s="44"/>
      <c r="D23" s="36"/>
      <c r="E23" s="1"/>
      <c r="F23" s="1"/>
      <c r="G23" s="1"/>
      <c r="H23" s="1"/>
      <c r="I23" s="1"/>
      <c r="J23" s="1"/>
      <c r="K23" s="1"/>
      <c r="L23" s="50">
        <f t="shared" si="0"/>
        <v>0</v>
      </c>
    </row>
    <row r="24" spans="1:12" ht="15">
      <c r="A24" s="1" t="s">
        <v>281</v>
      </c>
      <c r="B24" s="40"/>
      <c r="C24" s="44"/>
      <c r="D24" s="36"/>
      <c r="E24" s="1"/>
      <c r="F24" s="1"/>
      <c r="G24" s="1"/>
      <c r="H24" s="1"/>
      <c r="I24" s="1"/>
      <c r="J24" s="1"/>
      <c r="K24" s="1"/>
      <c r="L24" s="50">
        <f t="shared" si="0"/>
        <v>0</v>
      </c>
    </row>
    <row r="25" spans="1:12" ht="15">
      <c r="A25" s="1" t="s">
        <v>282</v>
      </c>
      <c r="B25" s="40"/>
      <c r="C25" s="44"/>
      <c r="D25" s="36"/>
      <c r="E25" s="1"/>
      <c r="F25" s="1"/>
      <c r="G25" s="1"/>
      <c r="H25" s="1"/>
      <c r="I25" s="1"/>
      <c r="J25" s="1"/>
      <c r="K25" s="1"/>
      <c r="L25" s="50">
        <f t="shared" si="0"/>
        <v>0</v>
      </c>
    </row>
    <row r="26" spans="1:12" ht="15">
      <c r="A26" s="1" t="s">
        <v>283</v>
      </c>
      <c r="B26" s="40"/>
      <c r="C26" s="44"/>
      <c r="D26" s="36"/>
      <c r="E26" s="1"/>
      <c r="F26" s="1"/>
      <c r="G26" s="1"/>
      <c r="H26" s="1"/>
      <c r="I26" s="1"/>
      <c r="J26" s="1"/>
      <c r="K26" s="1"/>
      <c r="L26" s="50">
        <f t="shared" si="0"/>
        <v>0</v>
      </c>
    </row>
    <row r="27" spans="1:12" ht="15">
      <c r="A27" s="1" t="s">
        <v>284</v>
      </c>
      <c r="B27" s="40"/>
      <c r="C27" s="44"/>
      <c r="D27" s="36"/>
      <c r="E27" s="1"/>
      <c r="F27" s="1"/>
      <c r="G27" s="1"/>
      <c r="H27" s="1"/>
      <c r="I27" s="1"/>
      <c r="J27" s="1"/>
      <c r="K27" s="1"/>
      <c r="L27" s="50">
        <f t="shared" si="0"/>
        <v>0</v>
      </c>
    </row>
    <row r="28" spans="1:12" ht="15">
      <c r="A28" s="1" t="s">
        <v>285</v>
      </c>
      <c r="B28" s="40"/>
      <c r="C28" s="44"/>
      <c r="D28" s="36"/>
      <c r="E28" s="1"/>
      <c r="F28" s="1"/>
      <c r="G28" s="1"/>
      <c r="H28" s="1"/>
      <c r="I28" s="1"/>
      <c r="J28" s="1"/>
      <c r="K28" s="1"/>
      <c r="L28" s="50">
        <f t="shared" si="0"/>
        <v>0</v>
      </c>
    </row>
    <row r="29" spans="1:12" ht="15">
      <c r="A29" s="1" t="s">
        <v>286</v>
      </c>
      <c r="B29" s="40"/>
      <c r="C29" s="44"/>
      <c r="D29" s="36"/>
      <c r="E29" s="1"/>
      <c r="F29" s="1"/>
      <c r="G29" s="1"/>
      <c r="H29" s="1"/>
      <c r="I29" s="1"/>
      <c r="J29" s="1"/>
      <c r="K29" s="1"/>
      <c r="L29" s="50">
        <f t="shared" si="0"/>
        <v>0</v>
      </c>
    </row>
    <row r="30" spans="1:12" ht="15">
      <c r="A30" s="1" t="s">
        <v>287</v>
      </c>
      <c r="B30" s="40"/>
      <c r="C30" s="44"/>
      <c r="D30" s="36"/>
      <c r="E30" s="1"/>
      <c r="F30" s="1"/>
      <c r="G30" s="1"/>
      <c r="H30" s="1"/>
      <c r="I30" s="1"/>
      <c r="J30" s="1"/>
      <c r="K30" s="1"/>
      <c r="L30" s="50">
        <f t="shared" si="0"/>
        <v>0</v>
      </c>
    </row>
    <row r="31" spans="1:12" ht="15">
      <c r="A31" s="1" t="s">
        <v>288</v>
      </c>
      <c r="B31" s="40"/>
      <c r="C31" s="44"/>
      <c r="D31" s="36"/>
      <c r="E31" s="1"/>
      <c r="F31" s="1"/>
      <c r="G31" s="1"/>
      <c r="H31" s="1"/>
      <c r="I31" s="1"/>
      <c r="J31" s="1"/>
      <c r="K31" s="1"/>
      <c r="L31" s="50">
        <f t="shared" si="0"/>
        <v>0</v>
      </c>
    </row>
    <row r="32" spans="1:12" ht="15">
      <c r="A32" s="1" t="s">
        <v>289</v>
      </c>
      <c r="B32" s="40"/>
      <c r="C32" s="44"/>
      <c r="D32" s="36"/>
      <c r="E32" s="1"/>
      <c r="F32" s="1"/>
      <c r="G32" s="1"/>
      <c r="H32" s="1"/>
      <c r="I32" s="1"/>
      <c r="J32" s="1"/>
      <c r="K32" s="1"/>
      <c r="L32" s="50">
        <f t="shared" si="0"/>
        <v>0</v>
      </c>
    </row>
    <row r="33" spans="1:12" ht="15">
      <c r="A33" s="1" t="s">
        <v>290</v>
      </c>
      <c r="B33" s="40"/>
      <c r="C33" s="44"/>
      <c r="D33" s="36"/>
      <c r="E33" s="1"/>
      <c r="F33" s="1"/>
      <c r="G33" s="1"/>
      <c r="H33" s="1"/>
      <c r="I33" s="1"/>
      <c r="J33" s="1"/>
      <c r="K33" s="1"/>
      <c r="L33" s="50">
        <f t="shared" si="0"/>
        <v>0</v>
      </c>
    </row>
    <row r="34" spans="1:12" ht="15">
      <c r="A34" s="1" t="s">
        <v>291</v>
      </c>
      <c r="B34" s="40"/>
      <c r="C34" s="44"/>
      <c r="D34" s="36"/>
      <c r="E34" s="1"/>
      <c r="F34" s="1"/>
      <c r="G34" s="1"/>
      <c r="H34" s="1"/>
      <c r="I34" s="1"/>
      <c r="J34" s="1"/>
      <c r="K34" s="1"/>
      <c r="L34" s="50">
        <f t="shared" si="0"/>
        <v>0</v>
      </c>
    </row>
    <row r="35" spans="1:12" ht="15">
      <c r="A35" s="1" t="s">
        <v>292</v>
      </c>
      <c r="B35" s="40"/>
      <c r="C35" s="44"/>
      <c r="D35" s="36"/>
      <c r="E35" s="1"/>
      <c r="F35" s="1"/>
      <c r="G35" s="1"/>
      <c r="H35" s="1"/>
      <c r="I35" s="1"/>
      <c r="J35" s="1"/>
      <c r="K35" s="1"/>
      <c r="L35" s="50">
        <f t="shared" si="0"/>
        <v>0</v>
      </c>
    </row>
    <row r="36" spans="1:12" ht="15">
      <c r="A36" s="1" t="s">
        <v>293</v>
      </c>
      <c r="B36" s="40"/>
      <c r="C36" s="44"/>
      <c r="D36" s="36"/>
      <c r="E36" s="1"/>
      <c r="F36" s="1"/>
      <c r="G36" s="1"/>
      <c r="H36" s="1"/>
      <c r="I36" s="1"/>
      <c r="J36" s="1"/>
      <c r="K36" s="1"/>
      <c r="L36" s="50">
        <f t="shared" si="0"/>
        <v>0</v>
      </c>
    </row>
    <row r="37" spans="1:12" ht="15">
      <c r="A37" s="1" t="s">
        <v>294</v>
      </c>
      <c r="B37" s="40"/>
      <c r="C37" s="44"/>
      <c r="D37" s="36"/>
      <c r="E37" s="1"/>
      <c r="F37" s="1"/>
      <c r="G37" s="1"/>
      <c r="H37" s="1"/>
      <c r="I37" s="1"/>
      <c r="J37" s="1"/>
      <c r="K37" s="1"/>
      <c r="L37" s="50">
        <f t="shared" si="0"/>
        <v>0</v>
      </c>
    </row>
    <row r="38" spans="1:12" ht="15">
      <c r="A38" s="1" t="s">
        <v>295</v>
      </c>
      <c r="B38" s="40"/>
      <c r="C38" s="44"/>
      <c r="D38" s="36"/>
      <c r="E38" s="1"/>
      <c r="F38" s="1"/>
      <c r="G38" s="1"/>
      <c r="H38" s="1"/>
      <c r="I38" s="1"/>
      <c r="J38" s="1"/>
      <c r="K38" s="1"/>
      <c r="L38" s="50">
        <f t="shared" si="0"/>
        <v>0</v>
      </c>
    </row>
    <row r="39" spans="1:12" ht="15">
      <c r="A39" s="1" t="s">
        <v>296</v>
      </c>
      <c r="B39" s="40"/>
      <c r="C39" s="44"/>
      <c r="D39" s="36"/>
      <c r="E39" s="1"/>
      <c r="F39" s="1"/>
      <c r="G39" s="1"/>
      <c r="H39" s="1"/>
      <c r="I39" s="1"/>
      <c r="J39" s="1"/>
      <c r="K39" s="1"/>
      <c r="L39" s="5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3:R39"/>
  <sheetViews>
    <sheetView zoomScale="41" zoomScaleNormal="41" zoomScalePageLayoutView="0" workbookViewId="0" topLeftCell="C11">
      <selection activeCell="K25" sqref="K25:R30"/>
    </sheetView>
  </sheetViews>
  <sheetFormatPr defaultColWidth="9.140625" defaultRowHeight="15"/>
  <cols>
    <col min="1" max="1" width="21.57421875" style="0" hidden="1" customWidth="1"/>
    <col min="2" max="2" width="0" style="0" hidden="1" customWidth="1"/>
    <col min="3" max="3" width="42.00390625" style="0" bestFit="1" customWidth="1"/>
    <col min="4" max="4" width="9.421875" style="0" customWidth="1"/>
    <col min="5" max="5" width="36.57421875" style="0" customWidth="1"/>
    <col min="7" max="7" width="16.00390625" style="0" bestFit="1" customWidth="1"/>
    <col min="8" max="8" width="12.140625" style="0" customWidth="1"/>
    <col min="10" max="10" width="6.00390625" style="0" bestFit="1" customWidth="1"/>
    <col min="11" max="11" width="56.140625" style="0" bestFit="1" customWidth="1"/>
    <col min="12" max="13" width="24.140625" style="0" bestFit="1" customWidth="1"/>
    <col min="14" max="14" width="39.421875" style="0" bestFit="1" customWidth="1"/>
    <col min="15" max="15" width="22.140625" style="0" bestFit="1" customWidth="1"/>
  </cols>
  <sheetData>
    <row r="3" spans="3:7" ht="14.25">
      <c r="C3" s="319" t="s">
        <v>351</v>
      </c>
      <c r="D3" s="319"/>
      <c r="E3" s="319"/>
      <c r="F3" s="319"/>
      <c r="G3" s="319"/>
    </row>
    <row r="4" spans="3:7" ht="14.25">
      <c r="C4" s="319"/>
      <c r="D4" s="319"/>
      <c r="E4" s="319"/>
      <c r="F4" s="319"/>
      <c r="G4" s="319"/>
    </row>
    <row r="5" spans="3:7" ht="14.25">
      <c r="C5" s="319"/>
      <c r="D5" s="319"/>
      <c r="E5" s="319"/>
      <c r="F5" s="319"/>
      <c r="G5" s="319"/>
    </row>
    <row r="6" spans="3:7" ht="14.25">
      <c r="C6" s="319"/>
      <c r="D6" s="319"/>
      <c r="E6" s="319"/>
      <c r="F6" s="319"/>
      <c r="G6" s="319"/>
    </row>
    <row r="7" spans="3:7" ht="14.25">
      <c r="C7" s="319"/>
      <c r="D7" s="319"/>
      <c r="E7" s="319"/>
      <c r="F7" s="319"/>
      <c r="G7" s="319"/>
    </row>
    <row r="8" spans="8:14" ht="14.25">
      <c r="H8" s="27"/>
      <c r="I8" s="27"/>
      <c r="J8" s="27"/>
      <c r="K8" s="27"/>
      <c r="L8" s="27"/>
      <c r="M8" s="27"/>
      <c r="N8" s="27"/>
    </row>
    <row r="9" spans="1:14" ht="15" customHeight="1">
      <c r="A9" s="317" t="s">
        <v>19</v>
      </c>
      <c r="B9" s="317"/>
      <c r="C9" s="318" t="s">
        <v>20</v>
      </c>
      <c r="D9" s="318"/>
      <c r="E9" s="318" t="s">
        <v>15</v>
      </c>
      <c r="F9" s="318"/>
      <c r="H9" s="27"/>
      <c r="I9" s="57"/>
      <c r="J9" s="75"/>
      <c r="K9" s="27"/>
      <c r="L9" s="27"/>
      <c r="M9" s="27"/>
      <c r="N9" s="27"/>
    </row>
    <row r="10" spans="1:14" ht="14.25">
      <c r="A10" s="317"/>
      <c r="B10" s="317"/>
      <c r="C10" s="318"/>
      <c r="D10" s="318"/>
      <c r="E10" s="318"/>
      <c r="F10" s="318"/>
      <c r="H10" s="27"/>
      <c r="I10" s="57"/>
      <c r="J10" s="27"/>
      <c r="K10" s="27"/>
      <c r="L10" s="27"/>
      <c r="M10" s="27"/>
      <c r="N10" s="27"/>
    </row>
    <row r="11" spans="8:14" ht="14.25">
      <c r="H11" s="27"/>
      <c r="I11" s="57"/>
      <c r="J11" s="74"/>
      <c r="K11" s="27"/>
      <c r="L11" s="27"/>
      <c r="M11" s="27"/>
      <c r="N11" s="27"/>
    </row>
    <row r="12" spans="8:14" ht="14.25">
      <c r="H12" s="27"/>
      <c r="I12" s="76"/>
      <c r="J12" s="76"/>
      <c r="K12" s="76"/>
      <c r="L12" s="76"/>
      <c r="M12" s="27"/>
      <c r="N12" s="27"/>
    </row>
    <row r="13" spans="8:14" ht="14.25">
      <c r="H13" s="74"/>
      <c r="I13" s="77"/>
      <c r="J13" s="78"/>
      <c r="K13" s="60"/>
      <c r="L13" s="79"/>
      <c r="M13" s="27"/>
      <c r="N13" s="27"/>
    </row>
    <row r="14" spans="1:14" ht="15" thickBot="1">
      <c r="A14" s="25"/>
      <c r="B14" s="10"/>
      <c r="C14" s="10"/>
      <c r="D14" s="10"/>
      <c r="E14" s="10"/>
      <c r="F14" s="10"/>
      <c r="G14" s="10"/>
      <c r="H14" s="77"/>
      <c r="I14" s="77"/>
      <c r="J14" s="78"/>
      <c r="K14" s="60"/>
      <c r="L14" s="79"/>
      <c r="M14" s="27"/>
      <c r="N14" s="27"/>
    </row>
    <row r="15" spans="1:14" ht="33.75" thickBot="1">
      <c r="A15" s="12"/>
      <c r="B15" s="8"/>
      <c r="C15" s="80" t="s">
        <v>360</v>
      </c>
      <c r="D15" s="81">
        <v>4</v>
      </c>
      <c r="E15" s="82"/>
      <c r="F15" s="82"/>
      <c r="G15" s="10"/>
      <c r="H15" s="77"/>
      <c r="I15" s="77"/>
      <c r="J15" s="78"/>
      <c r="K15" s="60"/>
      <c r="L15" s="79"/>
      <c r="M15" s="27"/>
      <c r="N15" s="27"/>
    </row>
    <row r="16" spans="1:15" ht="36.75" thickBot="1" thickTop="1">
      <c r="A16" s="54"/>
      <c r="B16" s="9"/>
      <c r="C16" s="83"/>
      <c r="D16" s="102"/>
      <c r="E16" s="84" t="s">
        <v>335</v>
      </c>
      <c r="F16" s="81"/>
      <c r="G16" s="115">
        <v>3</v>
      </c>
      <c r="H16" s="10"/>
      <c r="I16" s="10"/>
      <c r="J16" s="125" t="s">
        <v>9</v>
      </c>
      <c r="K16" s="124" t="s">
        <v>362</v>
      </c>
      <c r="L16" s="131" t="s">
        <v>366</v>
      </c>
      <c r="M16" s="131" t="s">
        <v>367</v>
      </c>
      <c r="N16" s="131" t="s">
        <v>368</v>
      </c>
      <c r="O16" s="131" t="s">
        <v>369</v>
      </c>
    </row>
    <row r="17" spans="1:15" ht="36" thickTop="1">
      <c r="A17" s="13"/>
      <c r="B17" s="21"/>
      <c r="C17" s="85"/>
      <c r="D17" s="103"/>
      <c r="E17" s="103"/>
      <c r="F17" s="104"/>
      <c r="G17" s="115"/>
      <c r="H17" s="10"/>
      <c r="I17" s="10"/>
      <c r="J17" s="125" t="s">
        <v>10</v>
      </c>
      <c r="K17" s="124" t="s">
        <v>335</v>
      </c>
      <c r="L17" s="131" t="s">
        <v>370</v>
      </c>
      <c r="M17" s="131" t="s">
        <v>371</v>
      </c>
      <c r="N17" s="131" t="s">
        <v>372</v>
      </c>
      <c r="O17" s="131" t="s">
        <v>373</v>
      </c>
    </row>
    <row r="18" spans="1:15" ht="36" thickBot="1">
      <c r="A18" s="55"/>
      <c r="B18" s="22"/>
      <c r="C18" s="85"/>
      <c r="D18" s="81"/>
      <c r="E18" s="81"/>
      <c r="F18" s="105"/>
      <c r="G18" s="115"/>
      <c r="H18" s="10"/>
      <c r="I18" s="10"/>
      <c r="J18" s="125" t="s">
        <v>11</v>
      </c>
      <c r="K18" s="124" t="s">
        <v>347</v>
      </c>
      <c r="L18" s="131" t="s">
        <v>374</v>
      </c>
      <c r="M18" s="131" t="s">
        <v>375</v>
      </c>
      <c r="N18" s="131" t="s">
        <v>376</v>
      </c>
      <c r="O18" s="131" t="s">
        <v>377</v>
      </c>
    </row>
    <row r="19" spans="1:15" ht="36" thickBot="1">
      <c r="A19" s="14"/>
      <c r="B19" s="21"/>
      <c r="C19" s="86" t="s">
        <v>358</v>
      </c>
      <c r="D19" s="81">
        <v>5</v>
      </c>
      <c r="E19" s="81"/>
      <c r="F19" s="105"/>
      <c r="G19" s="115"/>
      <c r="H19" s="10"/>
      <c r="I19" s="10"/>
      <c r="J19" s="126" t="s">
        <v>12</v>
      </c>
      <c r="K19" s="124" t="s">
        <v>330</v>
      </c>
      <c r="L19" s="131" t="s">
        <v>378</v>
      </c>
      <c r="M19" s="131" t="s">
        <v>379</v>
      </c>
      <c r="N19" s="131" t="s">
        <v>380</v>
      </c>
      <c r="O19" s="131" t="s">
        <v>381</v>
      </c>
    </row>
    <row r="20" spans="1:12" ht="36.75" thickBot="1" thickTop="1">
      <c r="A20" s="20"/>
      <c r="B20" s="22"/>
      <c r="C20" s="87"/>
      <c r="D20" s="81"/>
      <c r="E20" s="88"/>
      <c r="F20" s="105"/>
      <c r="G20" s="115"/>
      <c r="H20" s="10"/>
      <c r="I20" s="10"/>
      <c r="J20" s="126" t="s">
        <v>13</v>
      </c>
      <c r="K20" s="123" t="s">
        <v>334</v>
      </c>
      <c r="L20" s="16"/>
    </row>
    <row r="21" spans="2:12" ht="36">
      <c r="B21" s="10"/>
      <c r="C21" s="87"/>
      <c r="D21" s="81"/>
      <c r="E21" s="81"/>
      <c r="F21" s="105"/>
      <c r="G21" s="115"/>
      <c r="H21" s="10"/>
      <c r="I21" s="10"/>
      <c r="J21" s="127"/>
      <c r="K21" s="123" t="s">
        <v>355</v>
      </c>
      <c r="L21" s="16"/>
    </row>
    <row r="22" spans="1:12" ht="36" thickBot="1">
      <c r="A22" s="11"/>
      <c r="B22" s="10"/>
      <c r="C22" s="89"/>
      <c r="D22" s="81"/>
      <c r="E22" s="81"/>
      <c r="F22" s="105"/>
      <c r="G22" s="115"/>
      <c r="H22" s="10"/>
      <c r="I22" s="10"/>
      <c r="J22" s="127" t="s">
        <v>66</v>
      </c>
      <c r="K22" s="123" t="s">
        <v>350</v>
      </c>
      <c r="L22" s="16"/>
    </row>
    <row r="23" spans="1:12" ht="36" thickBot="1">
      <c r="A23" s="14"/>
      <c r="B23" s="8"/>
      <c r="C23" s="87" t="s">
        <v>359</v>
      </c>
      <c r="D23" s="81">
        <v>14</v>
      </c>
      <c r="E23" s="81"/>
      <c r="F23" s="105"/>
      <c r="G23" s="115"/>
      <c r="H23" s="10"/>
      <c r="I23" s="10"/>
      <c r="J23" s="127"/>
      <c r="K23" s="123" t="s">
        <v>352</v>
      </c>
      <c r="L23" s="16"/>
    </row>
    <row r="24" spans="1:12" ht="36.75" thickBot="1" thickTop="1">
      <c r="A24" s="54"/>
      <c r="B24" s="22"/>
      <c r="C24" s="109"/>
      <c r="D24" s="106"/>
      <c r="E24" s="107" t="s">
        <v>354</v>
      </c>
      <c r="F24" s="108"/>
      <c r="G24" s="115">
        <v>6</v>
      </c>
      <c r="H24" s="10"/>
      <c r="I24" s="10"/>
      <c r="J24" s="127" t="s">
        <v>14</v>
      </c>
      <c r="K24" s="123" t="s">
        <v>353</v>
      </c>
      <c r="L24" s="16"/>
    </row>
    <row r="25" spans="1:18" ht="36">
      <c r="A25" s="13"/>
      <c r="B25" s="21"/>
      <c r="C25" s="85"/>
      <c r="D25" s="81"/>
      <c r="E25" s="82"/>
      <c r="F25" s="82"/>
      <c r="G25" s="10"/>
      <c r="H25" s="10"/>
      <c r="I25" s="10"/>
      <c r="J25" s="120"/>
      <c r="K25" s="128" t="s">
        <v>363</v>
      </c>
      <c r="L25" s="320" t="s">
        <v>364</v>
      </c>
      <c r="M25" s="321"/>
      <c r="N25" s="321"/>
      <c r="O25" s="321"/>
      <c r="P25" s="321"/>
      <c r="Q25" s="321"/>
      <c r="R25" s="321"/>
    </row>
    <row r="26" spans="1:12" ht="36" thickBot="1">
      <c r="A26" s="55"/>
      <c r="B26" s="22"/>
      <c r="C26" s="85"/>
      <c r="D26" s="81"/>
      <c r="E26" s="82"/>
      <c r="F26" s="82"/>
      <c r="G26" s="10"/>
      <c r="H26" s="10"/>
      <c r="I26" s="10"/>
      <c r="J26" s="120"/>
      <c r="K26" s="118"/>
      <c r="L26" s="16"/>
    </row>
    <row r="27" spans="1:12" ht="36" thickBot="1">
      <c r="A27" s="14"/>
      <c r="B27" s="14"/>
      <c r="C27" s="86" t="s">
        <v>361</v>
      </c>
      <c r="D27" s="82">
        <v>9</v>
      </c>
      <c r="E27" s="90"/>
      <c r="F27" s="91"/>
      <c r="G27" s="10"/>
      <c r="I27" s="10"/>
      <c r="J27" s="120"/>
      <c r="K27" s="123" t="s">
        <v>382</v>
      </c>
      <c r="L27" s="16"/>
    </row>
    <row r="28" spans="1:12" ht="36.75" thickBot="1" thickTop="1">
      <c r="A28" s="20"/>
      <c r="B28" s="73"/>
      <c r="C28" s="92"/>
      <c r="D28" s="93"/>
      <c r="E28" s="94" t="s">
        <v>330</v>
      </c>
      <c r="F28" s="81"/>
      <c r="G28" s="116">
        <v>3</v>
      </c>
      <c r="I28" s="10"/>
      <c r="J28" s="121"/>
      <c r="K28" s="118" t="s">
        <v>383</v>
      </c>
      <c r="L28" s="1"/>
    </row>
    <row r="29" spans="3:12" ht="36" thickTop="1">
      <c r="C29" s="92"/>
      <c r="D29" s="95"/>
      <c r="E29" s="95"/>
      <c r="F29" s="96"/>
      <c r="G29" s="111"/>
      <c r="I29" s="10"/>
      <c r="J29" s="122"/>
      <c r="K29" s="118" t="s">
        <v>384</v>
      </c>
      <c r="L29" s="1"/>
    </row>
    <row r="30" spans="3:12" ht="36">
      <c r="C30" s="92"/>
      <c r="D30" s="91"/>
      <c r="E30" s="97"/>
      <c r="F30" s="98"/>
      <c r="G30" s="111"/>
      <c r="I30" s="10"/>
      <c r="J30" s="122"/>
      <c r="K30" s="118" t="s">
        <v>385</v>
      </c>
      <c r="L30" s="1"/>
    </row>
    <row r="31" spans="3:12" ht="36">
      <c r="C31" s="92"/>
      <c r="D31" s="91"/>
      <c r="E31" s="88"/>
      <c r="F31" s="98"/>
      <c r="G31" s="117"/>
      <c r="I31" s="10"/>
      <c r="J31" s="119"/>
      <c r="K31" s="118"/>
      <c r="L31" s="1"/>
    </row>
    <row r="32" spans="3:11" ht="36">
      <c r="C32" s="92"/>
      <c r="D32" s="91"/>
      <c r="E32" s="97"/>
      <c r="F32" s="98"/>
      <c r="G32" s="111"/>
      <c r="I32" s="10"/>
      <c r="J32" s="119"/>
      <c r="K32" s="118"/>
    </row>
    <row r="33" spans="3:10" ht="33.75" thickBot="1">
      <c r="C33" s="92"/>
      <c r="D33" s="99"/>
      <c r="E33" s="100" t="s">
        <v>347</v>
      </c>
      <c r="F33" s="101"/>
      <c r="G33" s="116">
        <v>8</v>
      </c>
      <c r="I33" s="10"/>
      <c r="J33" s="56"/>
    </row>
    <row r="34" spans="5:10" ht="15" thickTop="1">
      <c r="E34" s="23"/>
      <c r="F34" s="19"/>
      <c r="I34" s="10"/>
      <c r="J34" s="56"/>
    </row>
    <row r="35" spans="5:9" ht="15">
      <c r="E35" s="23"/>
      <c r="F35" s="24"/>
      <c r="G35" s="10"/>
      <c r="I35" s="10"/>
    </row>
    <row r="36" spans="5:9" ht="14.25">
      <c r="E36" s="23"/>
      <c r="F36" s="13"/>
      <c r="G36" s="10"/>
      <c r="I36" s="10"/>
    </row>
    <row r="37" spans="5:7" ht="14.25">
      <c r="E37" s="23"/>
      <c r="F37" s="19"/>
      <c r="G37" s="10"/>
    </row>
    <row r="38" spans="5:7" ht="15">
      <c r="E38" s="23"/>
      <c r="F38" s="24"/>
      <c r="G38" s="10"/>
    </row>
    <row r="39" spans="5:6" ht="15">
      <c r="E39" s="23"/>
      <c r="F39" s="24"/>
    </row>
  </sheetData>
  <sheetProtection/>
  <mergeCells count="5">
    <mergeCell ref="A9:B10"/>
    <mergeCell ref="C9:D10"/>
    <mergeCell ref="E9:F10"/>
    <mergeCell ref="C3:G7"/>
    <mergeCell ref="L25:R25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6:AF21"/>
  <sheetViews>
    <sheetView zoomScalePageLayoutView="0" workbookViewId="0" topLeftCell="B4">
      <selection activeCell="H18" sqref="H18"/>
    </sheetView>
  </sheetViews>
  <sheetFormatPr defaultColWidth="9.140625" defaultRowHeight="15"/>
  <cols>
    <col min="2" max="2" width="26.57421875" style="0" customWidth="1"/>
    <col min="3" max="3" width="12.140625" style="0" bestFit="1" customWidth="1"/>
    <col min="4" max="4" width="14.00390625" style="0" bestFit="1" customWidth="1"/>
    <col min="5" max="5" width="13.8515625" style="0" bestFit="1" customWidth="1"/>
    <col min="6" max="6" width="21.421875" style="0" bestFit="1" customWidth="1"/>
    <col min="9" max="10" width="8.8515625" style="0" customWidth="1"/>
    <col min="11" max="21" width="8.8515625" style="0" hidden="1" customWidth="1"/>
    <col min="23" max="23" width="26.8515625" style="0" bestFit="1" customWidth="1"/>
  </cols>
  <sheetData>
    <row r="5" ht="15" thickBot="1"/>
    <row r="6" spans="2:31" ht="22.5" customHeight="1" thickBot="1" thickTop="1">
      <c r="B6" s="17" t="s">
        <v>346</v>
      </c>
      <c r="C6" s="200" t="str">
        <f>B7</f>
        <v>RÉVFÜLÖPI OROSZLÁNOK</v>
      </c>
      <c r="D6" s="200"/>
      <c r="E6" s="201" t="str">
        <f>B9</f>
        <v>TÜRR BAJD</v>
      </c>
      <c r="F6" s="201"/>
      <c r="G6" s="201" t="str">
        <f>B11</f>
        <v>TÜRR KLHZS</v>
      </c>
      <c r="H6" s="201"/>
      <c r="I6" s="200" t="str">
        <f>B13</f>
        <v>TAPOLCAI BÁRDOS</v>
      </c>
      <c r="J6" s="327"/>
      <c r="K6" s="328"/>
      <c r="L6" s="329"/>
      <c r="M6" s="215" t="str">
        <f>B17</f>
        <v>Révfülöpi Oroszlánok</v>
      </c>
      <c r="N6" s="201"/>
      <c r="W6" s="6" t="s">
        <v>17</v>
      </c>
      <c r="X6" s="4" t="s">
        <v>1</v>
      </c>
      <c r="Y6" s="4" t="s">
        <v>2</v>
      </c>
      <c r="Z6" s="4" t="s">
        <v>0</v>
      </c>
      <c r="AA6" s="4" t="s">
        <v>3</v>
      </c>
      <c r="AB6" s="4" t="s">
        <v>4</v>
      </c>
      <c r="AC6" s="4" t="s">
        <v>5</v>
      </c>
      <c r="AD6" s="4" t="s">
        <v>64</v>
      </c>
      <c r="AE6" s="5" t="s">
        <v>6</v>
      </c>
    </row>
    <row r="7" spans="2:32" ht="15" thickTop="1">
      <c r="B7" s="324" t="s">
        <v>348</v>
      </c>
      <c r="C7" s="183"/>
      <c r="D7" s="184"/>
      <c r="E7" s="206">
        <v>14</v>
      </c>
      <c r="F7" s="210">
        <v>2</v>
      </c>
      <c r="G7" s="206">
        <v>13</v>
      </c>
      <c r="H7" s="210">
        <v>2</v>
      </c>
      <c r="I7" s="206">
        <v>6</v>
      </c>
      <c r="J7" s="204">
        <v>11</v>
      </c>
      <c r="K7" s="323"/>
      <c r="L7" s="220"/>
      <c r="M7" s="214"/>
      <c r="N7" s="210"/>
      <c r="O7" s="187">
        <f>IF(C7=D7,1,IF(C7&gt;D7,3,IF(C7&lt;D7,0)))</f>
        <v>1</v>
      </c>
      <c r="P7" s="187">
        <f>IF(E7=F7,1,IF(E7&gt;F7,3,IF(E7&lt;F7,0)))</f>
        <v>3</v>
      </c>
      <c r="Q7" s="187">
        <f>IF(G7=H7,1,IF(G7&gt;H7,3,IF(G7&lt;H7,0)))</f>
        <v>3</v>
      </c>
      <c r="R7" s="187">
        <f>IF(I7=J7,1,IF(I7&gt;J7,3,IF(I7&lt;J7,0)))</f>
        <v>0</v>
      </c>
      <c r="S7" s="187">
        <f>IF(K7=L7,1,IF(K7&gt;L7,3,IF(K7&lt;L7,0)))</f>
        <v>1</v>
      </c>
      <c r="T7" s="187">
        <f aca="true" t="shared" si="0" ref="T7:T14">IF(M7=N7,1,IF(M7&gt;N7,3,IF(M7&lt;N7,0)))</f>
        <v>1</v>
      </c>
      <c r="U7" s="187">
        <f>COUNTBLANK(C7:N7)/2</f>
        <v>3</v>
      </c>
      <c r="W7" s="156" t="str">
        <f>B7</f>
        <v>RÉVFÜLÖPI OROSZLÁNOK</v>
      </c>
      <c r="X7" s="153">
        <f>COUNT(C7:N7)/2</f>
        <v>3</v>
      </c>
      <c r="Y7" s="153">
        <f>COUNTIF(O7:T7,3)</f>
        <v>2</v>
      </c>
      <c r="Z7" s="153">
        <f>COUNTIF(O7:T7,1)-U7</f>
        <v>0</v>
      </c>
      <c r="AA7" s="153">
        <f>COUNTIF(O7:T7,0)</f>
        <v>1</v>
      </c>
      <c r="AB7" s="153">
        <f>SUM(E7+G7+I7+K7+M7)</f>
        <v>33</v>
      </c>
      <c r="AC7" s="153">
        <f>SUM(F7+H7+J7+L7+N7)</f>
        <v>15</v>
      </c>
      <c r="AD7" s="146">
        <f>SUM(AB7-AC7)</f>
        <v>18</v>
      </c>
      <c r="AE7" s="149">
        <f>Y7*2+Z7+AA7</f>
        <v>5</v>
      </c>
      <c r="AF7" s="322" t="s">
        <v>10</v>
      </c>
    </row>
    <row r="8" spans="2:32" ht="14.25">
      <c r="B8" s="325"/>
      <c r="C8" s="185"/>
      <c r="D8" s="164"/>
      <c r="E8" s="207"/>
      <c r="F8" s="211"/>
      <c r="G8" s="207"/>
      <c r="H8" s="211"/>
      <c r="I8" s="207"/>
      <c r="J8" s="205"/>
      <c r="K8" s="323"/>
      <c r="L8" s="220"/>
      <c r="M8" s="213"/>
      <c r="N8" s="211"/>
      <c r="O8" s="187">
        <f>IF(G8=H8,1,IF(G8&gt;H8,3,IF(G8&lt;H8,0)))</f>
        <v>1</v>
      </c>
      <c r="P8" s="187">
        <f>IF(I8=J8,1,IF(I8&gt;J8,3,IF(I8&lt;J8,0)))</f>
        <v>1</v>
      </c>
      <c r="Q8" s="187">
        <f>IF(J8=K8,1,IF(J8&gt;K8,3,IF(J8&lt;K8,0)))</f>
        <v>1</v>
      </c>
      <c r="R8" s="187">
        <f>IF(K8=L8,1,IF(K8&gt;L8,3,IF(K8&lt;L8,0)))</f>
        <v>1</v>
      </c>
      <c r="S8" s="187">
        <f>IF(L8=M8,1,IF(L8&gt;M8,3,IF(L8&lt;M8,0)))</f>
        <v>1</v>
      </c>
      <c r="T8" s="187">
        <f t="shared" si="0"/>
        <v>1</v>
      </c>
      <c r="U8" s="187"/>
      <c r="W8" s="156"/>
      <c r="X8" s="153"/>
      <c r="Y8" s="153"/>
      <c r="Z8" s="153"/>
      <c r="AA8" s="153"/>
      <c r="AB8" s="153"/>
      <c r="AC8" s="153"/>
      <c r="AD8" s="146"/>
      <c r="AE8" s="149"/>
      <c r="AF8" s="322"/>
    </row>
    <row r="9" spans="2:32" ht="14.25">
      <c r="B9" s="209" t="s">
        <v>356</v>
      </c>
      <c r="C9" s="218">
        <v>2</v>
      </c>
      <c r="D9" s="211">
        <v>14</v>
      </c>
      <c r="E9" s="162"/>
      <c r="F9" s="164"/>
      <c r="G9" s="207">
        <v>8</v>
      </c>
      <c r="H9" s="211">
        <v>7</v>
      </c>
      <c r="I9" s="207">
        <v>1</v>
      </c>
      <c r="J9" s="205">
        <v>15</v>
      </c>
      <c r="K9" s="323"/>
      <c r="L9" s="220"/>
      <c r="M9" s="213"/>
      <c r="N9" s="211"/>
      <c r="O9" s="187">
        <f>IF(C9=D9,1,IF(C9&gt;D9,3,IF(C9&lt;D9,0)))</f>
        <v>0</v>
      </c>
      <c r="P9" s="187">
        <f>IF(E9=F9,1,IF(E9&gt;F9,3,IF(E9&lt;F9,0)))</f>
        <v>1</v>
      </c>
      <c r="Q9" s="187">
        <f>IF(G9=H9,1,IF(G9&gt;H9,3,IF(G9&lt;H9,0)))</f>
        <v>3</v>
      </c>
      <c r="R9" s="187">
        <f>IF(I9=J9,1,IF(I9&gt;J9,3,IF(I9&lt;J9,0)))</f>
        <v>0</v>
      </c>
      <c r="S9" s="187">
        <f>IF(K9=L9,1,IF(K9&gt;L9,3,IF(K9&lt;L9,0)))</f>
        <v>1</v>
      </c>
      <c r="T9" s="187">
        <f t="shared" si="0"/>
        <v>1</v>
      </c>
      <c r="U9" s="187">
        <f>COUNTBLANK(C9:N9)/2</f>
        <v>3</v>
      </c>
      <c r="W9" s="156" t="str">
        <f>B9</f>
        <v>TÜRR BAJD</v>
      </c>
      <c r="X9" s="153">
        <f>COUNT(C9:N9)/2</f>
        <v>3</v>
      </c>
      <c r="Y9" s="153">
        <f>COUNTIF(O9:T9,3)</f>
        <v>1</v>
      </c>
      <c r="Z9" s="153">
        <f>COUNTIF(O9:T9,1)-U9</f>
        <v>0</v>
      </c>
      <c r="AA9" s="153">
        <f>COUNTIF(O9:T9,0)</f>
        <v>2</v>
      </c>
      <c r="AB9" s="153">
        <f>SUM(C9+G9+I9+K9+M9)</f>
        <v>11</v>
      </c>
      <c r="AC9" s="153">
        <f>SUM(D9+H9+J9+L9+N9)</f>
        <v>36</v>
      </c>
      <c r="AD9" s="146">
        <f>SUM(AB9-AC9)</f>
        <v>-25</v>
      </c>
      <c r="AE9" s="149">
        <f>Y9*2+Z9+AA9</f>
        <v>4</v>
      </c>
      <c r="AF9" s="322" t="s">
        <v>11</v>
      </c>
    </row>
    <row r="10" spans="2:32" ht="14.25">
      <c r="B10" s="209"/>
      <c r="C10" s="218"/>
      <c r="D10" s="211"/>
      <c r="E10" s="162"/>
      <c r="F10" s="164"/>
      <c r="G10" s="207"/>
      <c r="H10" s="211"/>
      <c r="I10" s="207"/>
      <c r="J10" s="205"/>
      <c r="K10" s="323"/>
      <c r="L10" s="220"/>
      <c r="M10" s="213"/>
      <c r="N10" s="211"/>
      <c r="O10" s="187">
        <f>IF(G10=H10,1,IF(G10&gt;H10,3,IF(G10&lt;H10,0)))</f>
        <v>1</v>
      </c>
      <c r="P10" s="187">
        <f>IF(I10=J10,1,IF(I10&gt;J10,3,IF(I10&lt;J10,0)))</f>
        <v>1</v>
      </c>
      <c r="Q10" s="187">
        <f>IF(J10=K10,1,IF(J10&gt;K10,3,IF(J10&lt;K10,0)))</f>
        <v>1</v>
      </c>
      <c r="R10" s="187">
        <f>IF(K10=L10,1,IF(K10&gt;L10,3,IF(K10&lt;L10,0)))</f>
        <v>1</v>
      </c>
      <c r="S10" s="187">
        <f>IF(L10=M10,1,IF(L10&gt;M10,3,IF(L10&lt;M10,0)))</f>
        <v>1</v>
      </c>
      <c r="T10" s="187">
        <f t="shared" si="0"/>
        <v>1</v>
      </c>
      <c r="U10" s="187"/>
      <c r="W10" s="156"/>
      <c r="X10" s="153"/>
      <c r="Y10" s="153"/>
      <c r="Z10" s="153"/>
      <c r="AA10" s="153"/>
      <c r="AB10" s="153"/>
      <c r="AC10" s="153"/>
      <c r="AD10" s="146"/>
      <c r="AE10" s="149"/>
      <c r="AF10" s="322"/>
    </row>
    <row r="11" spans="2:32" ht="14.25">
      <c r="B11" s="209" t="s">
        <v>357</v>
      </c>
      <c r="C11" s="218">
        <v>2</v>
      </c>
      <c r="D11" s="211">
        <v>13</v>
      </c>
      <c r="E11" s="207">
        <v>7</v>
      </c>
      <c r="F11" s="211">
        <v>8</v>
      </c>
      <c r="G11" s="162"/>
      <c r="H11" s="164"/>
      <c r="I11" s="207">
        <v>1</v>
      </c>
      <c r="J11" s="205">
        <v>14</v>
      </c>
      <c r="K11" s="323"/>
      <c r="L11" s="220"/>
      <c r="M11" s="213"/>
      <c r="N11" s="211"/>
      <c r="O11" s="187">
        <f>IF(C11=D11,1,IF(C11&gt;D11,3,IF(C11&lt;D11,0)))</f>
        <v>0</v>
      </c>
      <c r="P11" s="187">
        <f>IF(E11=F11,1,IF(E11&gt;F11,3,IF(E11&lt;F11,0)))</f>
        <v>0</v>
      </c>
      <c r="Q11" s="187">
        <f>IF(G11=H11,1,IF(G11&gt;H11,3,IF(G11&lt;H11,0)))</f>
        <v>1</v>
      </c>
      <c r="R11" s="187">
        <f>IF(I11=J11,1,IF(I11&gt;J11,3,IF(I11&lt;J11,0)))</f>
        <v>0</v>
      </c>
      <c r="S11" s="187">
        <f>IF(K11=L11,1,IF(K11&gt;L11,3,IF(K11&lt;L11,0)))</f>
        <v>1</v>
      </c>
      <c r="T11" s="187">
        <f t="shared" si="0"/>
        <v>1</v>
      </c>
      <c r="U11" s="187">
        <f>COUNTBLANK(C11:N11)/2</f>
        <v>3</v>
      </c>
      <c r="W11" s="156" t="str">
        <f>B11</f>
        <v>TÜRR KLHZS</v>
      </c>
      <c r="X11" s="153">
        <f>COUNT(C11:N11)/2</f>
        <v>3</v>
      </c>
      <c r="Y11" s="153">
        <f>COUNTIF(O11:T11,3)</f>
        <v>0</v>
      </c>
      <c r="Z11" s="153">
        <f>COUNTIF(O11:T11,1)-U11</f>
        <v>0</v>
      </c>
      <c r="AA11" s="153">
        <f>COUNTIF(O11:T11,0)</f>
        <v>3</v>
      </c>
      <c r="AB11" s="153">
        <f>SUM(E11+C11+I11+K11+M11)</f>
        <v>10</v>
      </c>
      <c r="AC11" s="153">
        <f>SUM(F11+D11+J11+L11+N11)</f>
        <v>35</v>
      </c>
      <c r="AD11" s="146">
        <f>SUM(AB11-AC11)</f>
        <v>-25</v>
      </c>
      <c r="AE11" s="149">
        <f>Y11*2+Z11+AA11</f>
        <v>3</v>
      </c>
      <c r="AF11" s="322" t="s">
        <v>12</v>
      </c>
    </row>
    <row r="12" spans="2:32" ht="14.25">
      <c r="B12" s="209"/>
      <c r="C12" s="218"/>
      <c r="D12" s="211"/>
      <c r="E12" s="207"/>
      <c r="F12" s="211"/>
      <c r="G12" s="162"/>
      <c r="H12" s="164"/>
      <c r="I12" s="207"/>
      <c r="J12" s="205"/>
      <c r="K12" s="323"/>
      <c r="L12" s="220"/>
      <c r="M12" s="213"/>
      <c r="N12" s="211"/>
      <c r="O12" s="187">
        <f>IF(G12=H12,1,IF(G12&gt;H12,3,IF(G12&lt;H12,0)))</f>
        <v>1</v>
      </c>
      <c r="P12" s="187">
        <f>IF(I12=J12,1,IF(I12&gt;J12,3,IF(I12&lt;J12,0)))</f>
        <v>1</v>
      </c>
      <c r="Q12" s="187">
        <f>IF(J12=K12,1,IF(J12&gt;K12,3,IF(J12&lt;K12,0)))</f>
        <v>1</v>
      </c>
      <c r="R12" s="187">
        <f>IF(K12=L12,1,IF(K12&gt;L12,3,IF(K12&lt;L12,0)))</f>
        <v>1</v>
      </c>
      <c r="S12" s="187">
        <f>IF(L12=M12,1,IF(L12&gt;M12,3,IF(L12&lt;M12,0)))</f>
        <v>1</v>
      </c>
      <c r="T12" s="187">
        <f t="shared" si="0"/>
        <v>1</v>
      </c>
      <c r="U12" s="187"/>
      <c r="W12" s="156"/>
      <c r="X12" s="153"/>
      <c r="Y12" s="153"/>
      <c r="Z12" s="153"/>
      <c r="AA12" s="153"/>
      <c r="AB12" s="153"/>
      <c r="AC12" s="153"/>
      <c r="AD12" s="146"/>
      <c r="AE12" s="149"/>
      <c r="AF12" s="322"/>
    </row>
    <row r="13" spans="2:32" ht="14.25">
      <c r="B13" s="209" t="s">
        <v>345</v>
      </c>
      <c r="C13" s="218">
        <v>11</v>
      </c>
      <c r="D13" s="211">
        <v>6</v>
      </c>
      <c r="E13" s="207">
        <v>15</v>
      </c>
      <c r="F13" s="211">
        <v>1</v>
      </c>
      <c r="G13" s="207">
        <v>14</v>
      </c>
      <c r="H13" s="211">
        <v>1</v>
      </c>
      <c r="I13" s="162"/>
      <c r="J13" s="212"/>
      <c r="K13" s="323"/>
      <c r="L13" s="220"/>
      <c r="M13" s="213"/>
      <c r="N13" s="211"/>
      <c r="O13" s="187">
        <f>IF(C13=D13,1,IF(C13&gt;D13,3,IF(C13&lt;D13,0)))</f>
        <v>3</v>
      </c>
      <c r="P13" s="187">
        <f>IF(E13=F13,1,IF(E13&gt;F13,3,IF(E13&lt;F13,0)))</f>
        <v>3</v>
      </c>
      <c r="Q13" s="187">
        <f>IF(G13=H13,1,IF(G13&gt;H13,3,IF(G13&lt;H13,0)))</f>
        <v>3</v>
      </c>
      <c r="R13" s="187">
        <f>IF(I13=J13,1,IF(I13&gt;J13,3,IF(I13&lt;J13,0)))</f>
        <v>1</v>
      </c>
      <c r="S13" s="187">
        <f>IF(K13=L13,1,IF(K13&gt;L13,3,IF(K13&lt;L13,0)))</f>
        <v>1</v>
      </c>
      <c r="T13" s="187">
        <f t="shared" si="0"/>
        <v>1</v>
      </c>
      <c r="U13" s="187">
        <f>COUNTBLANK(C13:N13)/2</f>
        <v>3</v>
      </c>
      <c r="W13" s="189" t="str">
        <f>B13</f>
        <v>TAPOLCAI BÁRDOS</v>
      </c>
      <c r="X13" s="153">
        <f>COUNT(C13:N13)/2</f>
        <v>3</v>
      </c>
      <c r="Y13" s="153">
        <f>COUNTIF(O13:T13,3)</f>
        <v>3</v>
      </c>
      <c r="Z13" s="153">
        <f>COUNTIF(O13:T13,1)-U13</f>
        <v>0</v>
      </c>
      <c r="AA13" s="153">
        <f>COUNTIF(O13:T13,0)</f>
        <v>0</v>
      </c>
      <c r="AB13" s="153">
        <f>SUM(E13+G13+C13+K13+M13)</f>
        <v>40</v>
      </c>
      <c r="AC13" s="153">
        <f>SUM(F13+H13+D13+L13+N13)</f>
        <v>8</v>
      </c>
      <c r="AD13" s="146">
        <f>SUM(AB13-AC13)</f>
        <v>32</v>
      </c>
      <c r="AE13" s="149">
        <f>Y13*2+Z13+AA13</f>
        <v>6</v>
      </c>
      <c r="AF13" s="322" t="s">
        <v>9</v>
      </c>
    </row>
    <row r="14" spans="2:32" ht="14.25">
      <c r="B14" s="221"/>
      <c r="C14" s="219"/>
      <c r="D14" s="216"/>
      <c r="E14" s="217"/>
      <c r="F14" s="216"/>
      <c r="G14" s="217"/>
      <c r="H14" s="216"/>
      <c r="I14" s="225"/>
      <c r="J14" s="228"/>
      <c r="K14" s="323"/>
      <c r="L14" s="220"/>
      <c r="M14" s="213"/>
      <c r="N14" s="211"/>
      <c r="O14" s="187">
        <f>IF(G14=H14,1,IF(G14&gt;H14,3,IF(G14&lt;H14,0)))</f>
        <v>1</v>
      </c>
      <c r="P14" s="187">
        <f>IF(I14=J14,1,IF(I14&gt;J14,3,IF(I14&lt;J14,0)))</f>
        <v>1</v>
      </c>
      <c r="Q14" s="187">
        <f>IF(J14=K14,1,IF(J14&gt;K14,3,IF(J14&lt;K14,0)))</f>
        <v>1</v>
      </c>
      <c r="R14" s="187">
        <f>IF(K14=L14,1,IF(K14&gt;L14,3,IF(K14&lt;L14,0)))</f>
        <v>1</v>
      </c>
      <c r="S14" s="187">
        <f>IF(L14=M14,1,IF(L14&gt;M14,3,IF(L14&lt;M14,0)))</f>
        <v>1</v>
      </c>
      <c r="T14" s="187">
        <f t="shared" si="0"/>
        <v>1</v>
      </c>
      <c r="U14" s="187"/>
      <c r="W14" s="189"/>
      <c r="X14" s="153"/>
      <c r="Y14" s="153"/>
      <c r="Z14" s="153"/>
      <c r="AA14" s="153"/>
      <c r="AB14" s="153"/>
      <c r="AC14" s="153"/>
      <c r="AD14" s="146"/>
      <c r="AE14" s="149"/>
      <c r="AF14" s="322"/>
    </row>
    <row r="17" spans="1:27" ht="18">
      <c r="A17" s="133" t="s">
        <v>9</v>
      </c>
      <c r="B17" t="s">
        <v>95</v>
      </c>
      <c r="C17" t="s">
        <v>386</v>
      </c>
      <c r="D17" t="s">
        <v>387</v>
      </c>
      <c r="E17" t="s">
        <v>388</v>
      </c>
      <c r="F17" t="s">
        <v>389</v>
      </c>
      <c r="W17" s="129" t="s">
        <v>363</v>
      </c>
      <c r="X17" s="326" t="s">
        <v>365</v>
      </c>
      <c r="Y17" s="326"/>
      <c r="Z17" s="326"/>
      <c r="AA17" s="326"/>
    </row>
    <row r="18" spans="1:23" ht="18">
      <c r="A18" s="133" t="s">
        <v>10</v>
      </c>
      <c r="B18" t="s">
        <v>394</v>
      </c>
      <c r="C18" s="132" t="s">
        <v>390</v>
      </c>
      <c r="D18" t="s">
        <v>391</v>
      </c>
      <c r="E18" t="s">
        <v>392</v>
      </c>
      <c r="F18" t="s">
        <v>393</v>
      </c>
      <c r="W18" t="s">
        <v>382</v>
      </c>
    </row>
    <row r="19" spans="1:23" ht="18">
      <c r="A19" s="133" t="s">
        <v>11</v>
      </c>
      <c r="B19" t="s">
        <v>357</v>
      </c>
      <c r="C19" s="132" t="s">
        <v>395</v>
      </c>
      <c r="D19" t="s">
        <v>396</v>
      </c>
      <c r="E19" t="s">
        <v>397</v>
      </c>
      <c r="F19" t="s">
        <v>398</v>
      </c>
      <c r="W19" t="s">
        <v>403</v>
      </c>
    </row>
    <row r="20" spans="1:23" ht="18">
      <c r="A20" s="133" t="s">
        <v>12</v>
      </c>
      <c r="B20" t="s">
        <v>356</v>
      </c>
      <c r="C20" s="132" t="s">
        <v>399</v>
      </c>
      <c r="D20" t="s">
        <v>400</v>
      </c>
      <c r="E20" t="s">
        <v>401</v>
      </c>
      <c r="F20" t="s">
        <v>402</v>
      </c>
      <c r="W20" t="s">
        <v>405</v>
      </c>
    </row>
    <row r="21" ht="14.25">
      <c r="W21" t="s">
        <v>404</v>
      </c>
    </row>
  </sheetData>
  <sheetProtection/>
  <mergeCells count="123">
    <mergeCell ref="X17:AA17"/>
    <mergeCell ref="C6:D6"/>
    <mergeCell ref="E6:F6"/>
    <mergeCell ref="G6:H6"/>
    <mergeCell ref="I6:J6"/>
    <mergeCell ref="K6:L6"/>
    <mergeCell ref="M6:N6"/>
    <mergeCell ref="I7:I8"/>
    <mergeCell ref="J7:J8"/>
    <mergeCell ref="K7:K8"/>
    <mergeCell ref="B7:B8"/>
    <mergeCell ref="C7:D8"/>
    <mergeCell ref="E7:E8"/>
    <mergeCell ref="F7:F8"/>
    <mergeCell ref="G7:G8"/>
    <mergeCell ref="H7:H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B9:B10"/>
    <mergeCell ref="C9:C10"/>
    <mergeCell ref="D9:D10"/>
    <mergeCell ref="E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B11:B12"/>
    <mergeCell ref="C11:C12"/>
    <mergeCell ref="D11:D12"/>
    <mergeCell ref="E11:E12"/>
    <mergeCell ref="F11:F12"/>
    <mergeCell ref="G11:H12"/>
    <mergeCell ref="I11:I12"/>
    <mergeCell ref="J11:J12"/>
    <mergeCell ref="K11:K12"/>
    <mergeCell ref="L11:L12"/>
    <mergeCell ref="M11:M12"/>
    <mergeCell ref="N11:N12"/>
    <mergeCell ref="X11:X12"/>
    <mergeCell ref="Y11:Y12"/>
    <mergeCell ref="Z11:Z12"/>
    <mergeCell ref="AA11:AA12"/>
    <mergeCell ref="O11:O12"/>
    <mergeCell ref="P11:P12"/>
    <mergeCell ref="Q11:Q12"/>
    <mergeCell ref="R11:R12"/>
    <mergeCell ref="S11:S12"/>
    <mergeCell ref="T11:T12"/>
    <mergeCell ref="AD11:AD12"/>
    <mergeCell ref="AE11:AE12"/>
    <mergeCell ref="B13:B14"/>
    <mergeCell ref="C13:C14"/>
    <mergeCell ref="D13:D14"/>
    <mergeCell ref="E13:E14"/>
    <mergeCell ref="F13:F14"/>
    <mergeCell ref="G13:G14"/>
    <mergeCell ref="U11:U12"/>
    <mergeCell ref="W11:W12"/>
    <mergeCell ref="H13:H14"/>
    <mergeCell ref="I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W13:W14"/>
    <mergeCell ref="X13:X14"/>
    <mergeCell ref="Y13:Y14"/>
    <mergeCell ref="Z13:Z14"/>
    <mergeCell ref="AA13:AA14"/>
    <mergeCell ref="AF7:AF8"/>
    <mergeCell ref="AF9:AF10"/>
    <mergeCell ref="AF11:AF12"/>
    <mergeCell ref="AF13:AF14"/>
    <mergeCell ref="AB13:AB14"/>
    <mergeCell ref="AC13:AC14"/>
    <mergeCell ref="AD13:AD14"/>
    <mergeCell ref="AE13:AE14"/>
    <mergeCell ref="AB11:AB12"/>
    <mergeCell ref="AC11:A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9.421875" style="0" bestFit="1" customWidth="1"/>
    <col min="4" max="4" width="15.421875" style="0" bestFit="1" customWidth="1"/>
    <col min="9" max="9" width="10.421875" style="0" customWidth="1"/>
  </cols>
  <sheetData>
    <row r="1" spans="1:9" ht="14.25">
      <c r="A1" s="59" t="s">
        <v>16</v>
      </c>
      <c r="B1" s="59" t="s">
        <v>321</v>
      </c>
      <c r="C1" s="59" t="s">
        <v>322</v>
      </c>
      <c r="D1" s="59" t="s">
        <v>140</v>
      </c>
      <c r="E1" s="59" t="s">
        <v>141</v>
      </c>
      <c r="F1" s="59" t="s">
        <v>142</v>
      </c>
      <c r="G1" s="59" t="s">
        <v>143</v>
      </c>
      <c r="H1" s="59" t="s">
        <v>144</v>
      </c>
      <c r="I1" s="59" t="s">
        <v>149</v>
      </c>
    </row>
    <row r="2" spans="1:9" ht="15">
      <c r="A2" s="1" t="s">
        <v>9</v>
      </c>
      <c r="B2" s="42"/>
      <c r="C2" s="46"/>
      <c r="D2" s="38"/>
      <c r="E2" s="1"/>
      <c r="F2" s="1"/>
      <c r="G2" s="1"/>
      <c r="H2" s="1"/>
      <c r="I2" s="50">
        <f aca="true" t="shared" si="0" ref="I2:I25">SUM(E2:H2)</f>
        <v>0</v>
      </c>
    </row>
    <row r="3" spans="1:9" ht="15">
      <c r="A3" s="1" t="s">
        <v>10</v>
      </c>
      <c r="B3" s="42"/>
      <c r="C3" s="46"/>
      <c r="D3" s="38"/>
      <c r="E3" s="1"/>
      <c r="F3" s="1"/>
      <c r="G3" s="1"/>
      <c r="H3" s="1"/>
      <c r="I3" s="50">
        <f t="shared" si="0"/>
        <v>0</v>
      </c>
    </row>
    <row r="4" spans="1:9" ht="15">
      <c r="A4" s="1" t="s">
        <v>11</v>
      </c>
      <c r="B4" s="42"/>
      <c r="C4" s="46"/>
      <c r="D4" s="38"/>
      <c r="E4" s="1"/>
      <c r="F4" s="1"/>
      <c r="G4" s="1"/>
      <c r="H4" s="1"/>
      <c r="I4" s="50">
        <f t="shared" si="0"/>
        <v>0</v>
      </c>
    </row>
    <row r="5" spans="1:9" ht="15">
      <c r="A5" s="1" t="s">
        <v>12</v>
      </c>
      <c r="B5" s="42"/>
      <c r="C5" s="46"/>
      <c r="D5" s="38"/>
      <c r="E5" s="1"/>
      <c r="F5" s="1"/>
      <c r="G5" s="1"/>
      <c r="H5" s="1"/>
      <c r="I5" s="50">
        <f t="shared" si="0"/>
        <v>0</v>
      </c>
    </row>
    <row r="6" spans="1:9" ht="15">
      <c r="A6" s="1" t="s">
        <v>13</v>
      </c>
      <c r="B6" s="42"/>
      <c r="C6" s="46"/>
      <c r="D6" s="38"/>
      <c r="E6" s="1"/>
      <c r="F6" s="1"/>
      <c r="G6" s="1"/>
      <c r="H6" s="1"/>
      <c r="I6" s="50">
        <f t="shared" si="0"/>
        <v>0</v>
      </c>
    </row>
    <row r="7" spans="1:9" ht="15">
      <c r="A7" s="1" t="s">
        <v>65</v>
      </c>
      <c r="B7" s="42"/>
      <c r="C7" s="46"/>
      <c r="D7" s="38"/>
      <c r="E7" s="1"/>
      <c r="F7" s="1"/>
      <c r="G7" s="1"/>
      <c r="H7" s="1"/>
      <c r="I7" s="50">
        <f t="shared" si="0"/>
        <v>0</v>
      </c>
    </row>
    <row r="8" spans="1:9" ht="15">
      <c r="A8" s="1" t="s">
        <v>66</v>
      </c>
      <c r="B8" s="42"/>
      <c r="C8" s="46"/>
      <c r="D8" s="38"/>
      <c r="E8" s="1"/>
      <c r="F8" s="1"/>
      <c r="G8" s="1"/>
      <c r="H8" s="1"/>
      <c r="I8" s="50">
        <f t="shared" si="0"/>
        <v>0</v>
      </c>
    </row>
    <row r="9" spans="1:9" ht="15">
      <c r="A9" s="1" t="s">
        <v>67</v>
      </c>
      <c r="B9" s="42"/>
      <c r="C9" s="46"/>
      <c r="D9" s="38"/>
      <c r="E9" s="1"/>
      <c r="F9" s="1"/>
      <c r="G9" s="1"/>
      <c r="H9" s="1"/>
      <c r="I9" s="50">
        <f t="shared" si="0"/>
        <v>0</v>
      </c>
    </row>
    <row r="10" spans="1:9" ht="15">
      <c r="A10" s="1" t="s">
        <v>14</v>
      </c>
      <c r="B10" s="42"/>
      <c r="C10" s="46"/>
      <c r="D10" s="38"/>
      <c r="E10" s="1"/>
      <c r="F10" s="1"/>
      <c r="G10" s="1"/>
      <c r="H10" s="1"/>
      <c r="I10" s="50">
        <f t="shared" si="0"/>
        <v>0</v>
      </c>
    </row>
    <row r="11" spans="1:9" ht="15">
      <c r="A11" s="1" t="s">
        <v>68</v>
      </c>
      <c r="B11" s="42"/>
      <c r="C11" s="46"/>
      <c r="D11" s="38"/>
      <c r="E11" s="1"/>
      <c r="F11" s="1"/>
      <c r="G11" s="1"/>
      <c r="H11" s="1"/>
      <c r="I11" s="50">
        <f t="shared" si="0"/>
        <v>0</v>
      </c>
    </row>
    <row r="12" spans="1:9" ht="15">
      <c r="A12" s="1" t="s">
        <v>69</v>
      </c>
      <c r="B12" s="42"/>
      <c r="C12" s="46"/>
      <c r="D12" s="38"/>
      <c r="E12" s="1"/>
      <c r="F12" s="1"/>
      <c r="G12" s="1"/>
      <c r="H12" s="1"/>
      <c r="I12" s="50">
        <f t="shared" si="0"/>
        <v>0</v>
      </c>
    </row>
    <row r="13" spans="1:9" ht="15">
      <c r="A13" s="1" t="s">
        <v>70</v>
      </c>
      <c r="B13" s="42"/>
      <c r="C13" s="46"/>
      <c r="D13" s="38"/>
      <c r="E13" s="1"/>
      <c r="F13" s="1"/>
      <c r="G13" s="1"/>
      <c r="H13" s="1"/>
      <c r="I13" s="50">
        <f t="shared" si="0"/>
        <v>0</v>
      </c>
    </row>
    <row r="14" spans="1:9" ht="15">
      <c r="A14" s="1" t="s">
        <v>21</v>
      </c>
      <c r="B14" s="42"/>
      <c r="C14" s="46"/>
      <c r="D14" s="38"/>
      <c r="E14" s="1"/>
      <c r="F14" s="1"/>
      <c r="G14" s="1"/>
      <c r="H14" s="1"/>
      <c r="I14" s="50">
        <f t="shared" si="0"/>
        <v>0</v>
      </c>
    </row>
    <row r="15" spans="1:9" ht="15">
      <c r="A15" s="1" t="s">
        <v>71</v>
      </c>
      <c r="B15" s="42"/>
      <c r="C15" s="46"/>
      <c r="D15" s="38"/>
      <c r="E15" s="1"/>
      <c r="F15" s="1"/>
      <c r="G15" s="1"/>
      <c r="H15" s="1"/>
      <c r="I15" s="50">
        <f t="shared" si="0"/>
        <v>0</v>
      </c>
    </row>
    <row r="16" spans="1:9" ht="15">
      <c r="A16" s="1" t="s">
        <v>72</v>
      </c>
      <c r="B16" s="42"/>
      <c r="C16" s="46"/>
      <c r="D16" s="38"/>
      <c r="E16" s="1"/>
      <c r="F16" s="1"/>
      <c r="G16" s="1"/>
      <c r="H16" s="1"/>
      <c r="I16" s="50">
        <f t="shared" si="0"/>
        <v>0</v>
      </c>
    </row>
    <row r="17" spans="1:9" ht="15">
      <c r="A17" s="1" t="s">
        <v>73</v>
      </c>
      <c r="B17" s="42"/>
      <c r="C17" s="46"/>
      <c r="D17" s="38"/>
      <c r="E17" s="1"/>
      <c r="F17" s="1"/>
      <c r="G17" s="1"/>
      <c r="H17" s="1"/>
      <c r="I17" s="50">
        <f t="shared" si="0"/>
        <v>0</v>
      </c>
    </row>
    <row r="18" spans="1:9" ht="15">
      <c r="A18" s="1" t="s">
        <v>22</v>
      </c>
      <c r="B18" s="42"/>
      <c r="C18" s="46"/>
      <c r="D18" s="38"/>
      <c r="E18" s="1"/>
      <c r="F18" s="1"/>
      <c r="G18" s="1"/>
      <c r="H18" s="1"/>
      <c r="I18" s="50">
        <f t="shared" si="0"/>
        <v>0</v>
      </c>
    </row>
    <row r="19" spans="1:9" ht="15">
      <c r="A19" s="1" t="s">
        <v>74</v>
      </c>
      <c r="B19" s="42"/>
      <c r="C19" s="46"/>
      <c r="D19" s="38"/>
      <c r="E19" s="1"/>
      <c r="F19" s="1"/>
      <c r="G19" s="1"/>
      <c r="H19" s="1"/>
      <c r="I19" s="50">
        <f t="shared" si="0"/>
        <v>0</v>
      </c>
    </row>
    <row r="20" spans="1:9" ht="15">
      <c r="A20" s="1" t="s">
        <v>75</v>
      </c>
      <c r="B20" s="42"/>
      <c r="C20" s="46"/>
      <c r="D20" s="38"/>
      <c r="E20" s="1"/>
      <c r="F20" s="1"/>
      <c r="G20" s="1"/>
      <c r="H20" s="1"/>
      <c r="I20" s="50">
        <f t="shared" si="0"/>
        <v>0</v>
      </c>
    </row>
    <row r="21" spans="1:9" ht="15">
      <c r="A21" s="1" t="s">
        <v>76</v>
      </c>
      <c r="B21" s="42"/>
      <c r="C21" s="46"/>
      <c r="D21" s="38"/>
      <c r="E21" s="1"/>
      <c r="F21" s="1"/>
      <c r="G21" s="1"/>
      <c r="H21" s="1"/>
      <c r="I21" s="50">
        <f t="shared" si="0"/>
        <v>0</v>
      </c>
    </row>
    <row r="22" spans="1:9" ht="15">
      <c r="A22" s="1" t="s">
        <v>281</v>
      </c>
      <c r="B22" s="42"/>
      <c r="C22" s="46"/>
      <c r="D22" s="38"/>
      <c r="E22" s="1"/>
      <c r="F22" s="1"/>
      <c r="G22" s="1"/>
      <c r="H22" s="1"/>
      <c r="I22" s="50">
        <f t="shared" si="0"/>
        <v>0</v>
      </c>
    </row>
    <row r="23" spans="1:9" ht="15">
      <c r="A23" s="1" t="s">
        <v>282</v>
      </c>
      <c r="B23" s="42"/>
      <c r="C23" s="46"/>
      <c r="D23" s="38"/>
      <c r="E23" s="1"/>
      <c r="F23" s="1"/>
      <c r="G23" s="1"/>
      <c r="H23" s="1"/>
      <c r="I23" s="50">
        <f t="shared" si="0"/>
        <v>0</v>
      </c>
    </row>
    <row r="24" spans="1:9" ht="15">
      <c r="A24" s="1" t="s">
        <v>283</v>
      </c>
      <c r="B24" s="42"/>
      <c r="C24" s="46"/>
      <c r="D24" s="38"/>
      <c r="E24" s="1"/>
      <c r="F24" s="1"/>
      <c r="G24" s="1"/>
      <c r="H24" s="1"/>
      <c r="I24" s="50">
        <f t="shared" si="0"/>
        <v>0</v>
      </c>
    </row>
    <row r="25" spans="1:9" ht="15">
      <c r="A25" s="1" t="s">
        <v>284</v>
      </c>
      <c r="B25" s="42"/>
      <c r="C25" s="46"/>
      <c r="D25" s="38"/>
      <c r="E25" s="1"/>
      <c r="F25" s="1"/>
      <c r="G25" s="1"/>
      <c r="H25" s="1"/>
      <c r="I25" s="5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C2:N158"/>
  <sheetViews>
    <sheetView zoomScalePageLayoutView="0" workbookViewId="0" topLeftCell="A78">
      <selection activeCell="C119" sqref="C119:N142"/>
    </sheetView>
  </sheetViews>
  <sheetFormatPr defaultColWidth="9.140625" defaultRowHeight="15"/>
  <cols>
    <col min="3" max="3" width="24.00390625" style="39" bestFit="1" customWidth="1"/>
    <col min="4" max="4" width="17.8515625" style="43" customWidth="1"/>
    <col min="5" max="5" width="35.8515625" style="0" bestFit="1" customWidth="1"/>
  </cols>
  <sheetData>
    <row r="2" spans="3:14" ht="14.25">
      <c r="C2" s="51" t="s">
        <v>137</v>
      </c>
      <c r="D2" s="52" t="s">
        <v>139</v>
      </c>
      <c r="E2" s="53" t="s">
        <v>140</v>
      </c>
      <c r="F2" s="53" t="s">
        <v>141</v>
      </c>
      <c r="G2" s="53" t="s">
        <v>142</v>
      </c>
      <c r="H2" s="53" t="s">
        <v>143</v>
      </c>
      <c r="I2" s="53" t="s">
        <v>144</v>
      </c>
      <c r="J2" s="53" t="s">
        <v>145</v>
      </c>
      <c r="K2" s="53" t="s">
        <v>146</v>
      </c>
      <c r="L2" s="53" t="s">
        <v>147</v>
      </c>
      <c r="M2" s="53" t="s">
        <v>148</v>
      </c>
      <c r="N2" s="53" t="s">
        <v>149</v>
      </c>
    </row>
    <row r="3" spans="3:14" ht="15">
      <c r="C3" s="40" t="s">
        <v>115</v>
      </c>
      <c r="D3" s="44" t="s">
        <v>138</v>
      </c>
      <c r="E3" s="36" t="s">
        <v>85</v>
      </c>
      <c r="F3" s="1">
        <v>7</v>
      </c>
      <c r="G3" s="1">
        <v>7</v>
      </c>
      <c r="H3" s="1">
        <v>2</v>
      </c>
      <c r="I3" s="1">
        <v>2</v>
      </c>
      <c r="J3" s="1">
        <v>5</v>
      </c>
      <c r="K3" s="1"/>
      <c r="L3" s="1"/>
      <c r="M3" s="1"/>
      <c r="N3" s="50">
        <f aca="true" t="shared" si="0" ref="N3:N34">SUM(F3:M3)</f>
        <v>23</v>
      </c>
    </row>
    <row r="4" spans="3:14" ht="15">
      <c r="C4" s="40" t="s">
        <v>124</v>
      </c>
      <c r="D4" s="44" t="s">
        <v>138</v>
      </c>
      <c r="E4" s="36" t="s">
        <v>136</v>
      </c>
      <c r="F4" s="1">
        <v>3</v>
      </c>
      <c r="G4" s="1">
        <v>2</v>
      </c>
      <c r="H4" s="1">
        <v>6</v>
      </c>
      <c r="I4" s="1">
        <v>3</v>
      </c>
      <c r="J4" s="1">
        <v>5</v>
      </c>
      <c r="K4" s="1"/>
      <c r="L4" s="1"/>
      <c r="M4" s="1"/>
      <c r="N4" s="50">
        <f t="shared" si="0"/>
        <v>19</v>
      </c>
    </row>
    <row r="5" spans="3:14" ht="15">
      <c r="C5" s="40" t="s">
        <v>127</v>
      </c>
      <c r="D5" s="44" t="s">
        <v>138</v>
      </c>
      <c r="E5" s="36" t="s">
        <v>81</v>
      </c>
      <c r="F5" s="1">
        <v>5</v>
      </c>
      <c r="G5" s="1">
        <v>5</v>
      </c>
      <c r="H5" s="1">
        <v>3</v>
      </c>
      <c r="I5" s="1">
        <v>1</v>
      </c>
      <c r="J5" s="1">
        <v>5</v>
      </c>
      <c r="K5" s="1"/>
      <c r="L5" s="1"/>
      <c r="M5" s="1"/>
      <c r="N5" s="50">
        <f t="shared" si="0"/>
        <v>19</v>
      </c>
    </row>
    <row r="6" spans="3:14" ht="15">
      <c r="C6" s="40" t="s">
        <v>109</v>
      </c>
      <c r="D6" s="44" t="s">
        <v>138</v>
      </c>
      <c r="E6" s="36" t="s">
        <v>84</v>
      </c>
      <c r="F6" s="1">
        <v>1</v>
      </c>
      <c r="G6" s="1">
        <v>2</v>
      </c>
      <c r="H6" s="1">
        <v>1</v>
      </c>
      <c r="I6" s="1">
        <v>11</v>
      </c>
      <c r="J6" s="1"/>
      <c r="K6" s="1"/>
      <c r="L6" s="1"/>
      <c r="M6" s="1"/>
      <c r="N6" s="50">
        <f t="shared" si="0"/>
        <v>15</v>
      </c>
    </row>
    <row r="7" spans="3:14" ht="15">
      <c r="C7" s="40" t="s">
        <v>120</v>
      </c>
      <c r="D7" s="44" t="s">
        <v>138</v>
      </c>
      <c r="E7" s="36" t="s">
        <v>83</v>
      </c>
      <c r="F7" s="1">
        <v>2</v>
      </c>
      <c r="G7" s="1">
        <v>3</v>
      </c>
      <c r="H7" s="1">
        <v>4</v>
      </c>
      <c r="I7" s="1">
        <v>0</v>
      </c>
      <c r="J7" s="1">
        <v>3</v>
      </c>
      <c r="K7" s="1">
        <v>3</v>
      </c>
      <c r="L7" s="1"/>
      <c r="M7" s="1"/>
      <c r="N7" s="50">
        <f t="shared" si="0"/>
        <v>15</v>
      </c>
    </row>
    <row r="8" spans="3:14" ht="15">
      <c r="C8" s="40" t="s">
        <v>107</v>
      </c>
      <c r="D8" s="44" t="s">
        <v>138</v>
      </c>
      <c r="E8" s="36" t="s">
        <v>85</v>
      </c>
      <c r="F8" s="1">
        <v>4</v>
      </c>
      <c r="G8" s="1">
        <v>5</v>
      </c>
      <c r="H8" s="1">
        <v>0</v>
      </c>
      <c r="I8" s="1">
        <v>3</v>
      </c>
      <c r="J8" s="1">
        <v>1</v>
      </c>
      <c r="K8" s="1"/>
      <c r="L8" s="1"/>
      <c r="M8" s="1"/>
      <c r="N8" s="50">
        <f t="shared" si="0"/>
        <v>13</v>
      </c>
    </row>
    <row r="9" spans="3:14" ht="15">
      <c r="C9" s="40" t="s">
        <v>134</v>
      </c>
      <c r="D9" s="44" t="s">
        <v>138</v>
      </c>
      <c r="E9" s="36" t="s">
        <v>83</v>
      </c>
      <c r="F9" s="1">
        <v>3</v>
      </c>
      <c r="G9" s="1">
        <v>1</v>
      </c>
      <c r="H9" s="1">
        <v>2</v>
      </c>
      <c r="I9" s="1">
        <v>2</v>
      </c>
      <c r="J9" s="1">
        <v>2</v>
      </c>
      <c r="K9" s="1">
        <v>2</v>
      </c>
      <c r="L9" s="1"/>
      <c r="M9" s="1"/>
      <c r="N9" s="50">
        <f t="shared" si="0"/>
        <v>12</v>
      </c>
    </row>
    <row r="10" spans="3:14" ht="15">
      <c r="C10" s="40" t="s">
        <v>116</v>
      </c>
      <c r="D10" s="44" t="s">
        <v>138</v>
      </c>
      <c r="E10" s="36" t="s">
        <v>136</v>
      </c>
      <c r="F10" s="1">
        <v>2</v>
      </c>
      <c r="G10" s="1">
        <v>2</v>
      </c>
      <c r="H10" s="1">
        <v>4</v>
      </c>
      <c r="I10" s="1">
        <v>0</v>
      </c>
      <c r="J10" s="1">
        <v>2</v>
      </c>
      <c r="K10" s="1"/>
      <c r="L10" s="1"/>
      <c r="M10" s="1"/>
      <c r="N10" s="50">
        <f t="shared" si="0"/>
        <v>10</v>
      </c>
    </row>
    <row r="11" spans="3:14" ht="15">
      <c r="C11" s="40" t="s">
        <v>111</v>
      </c>
      <c r="D11" s="44" t="s">
        <v>138</v>
      </c>
      <c r="E11" s="36" t="s">
        <v>81</v>
      </c>
      <c r="F11" s="1">
        <v>2</v>
      </c>
      <c r="G11" s="1">
        <v>0</v>
      </c>
      <c r="H11" s="1">
        <v>4</v>
      </c>
      <c r="I11" s="1">
        <v>2</v>
      </c>
      <c r="J11" s="1">
        <v>2</v>
      </c>
      <c r="K11" s="1"/>
      <c r="L11" s="1"/>
      <c r="M11" s="1"/>
      <c r="N11" s="50">
        <f t="shared" si="0"/>
        <v>10</v>
      </c>
    </row>
    <row r="12" spans="3:14" ht="15">
      <c r="C12" s="40" t="s">
        <v>128</v>
      </c>
      <c r="D12" s="44" t="s">
        <v>138</v>
      </c>
      <c r="E12" s="36" t="s">
        <v>83</v>
      </c>
      <c r="F12" s="1">
        <v>0</v>
      </c>
      <c r="G12" s="1">
        <v>2</v>
      </c>
      <c r="H12" s="1">
        <v>4</v>
      </c>
      <c r="I12" s="1">
        <v>2</v>
      </c>
      <c r="J12" s="1">
        <v>2</v>
      </c>
      <c r="K12" s="1">
        <v>0</v>
      </c>
      <c r="L12" s="1"/>
      <c r="M12" s="1"/>
      <c r="N12" s="50">
        <f t="shared" si="0"/>
        <v>10</v>
      </c>
    </row>
    <row r="13" spans="3:14" ht="15">
      <c r="C13" s="40" t="s">
        <v>108</v>
      </c>
      <c r="D13" s="44" t="s">
        <v>138</v>
      </c>
      <c r="E13" s="36" t="s">
        <v>136</v>
      </c>
      <c r="F13" s="1">
        <v>1</v>
      </c>
      <c r="G13" s="1">
        <v>3</v>
      </c>
      <c r="H13" s="1">
        <v>3</v>
      </c>
      <c r="I13" s="1">
        <v>0</v>
      </c>
      <c r="J13" s="1">
        <v>1</v>
      </c>
      <c r="K13" s="1"/>
      <c r="L13" s="1"/>
      <c r="M13" s="1"/>
      <c r="N13" s="50">
        <f t="shared" si="0"/>
        <v>8</v>
      </c>
    </row>
    <row r="14" spans="3:14" ht="15">
      <c r="C14" s="40" t="s">
        <v>121</v>
      </c>
      <c r="D14" s="44" t="s">
        <v>138</v>
      </c>
      <c r="E14" s="36" t="s">
        <v>82</v>
      </c>
      <c r="F14" s="1">
        <v>1</v>
      </c>
      <c r="G14" s="1">
        <v>1</v>
      </c>
      <c r="H14" s="1">
        <v>4</v>
      </c>
      <c r="I14" s="1">
        <v>2</v>
      </c>
      <c r="J14" s="1"/>
      <c r="K14" s="1"/>
      <c r="L14" s="1"/>
      <c r="M14" s="1"/>
      <c r="N14" s="50">
        <f t="shared" si="0"/>
        <v>8</v>
      </c>
    </row>
    <row r="15" spans="3:14" ht="15">
      <c r="C15" s="40" t="s">
        <v>131</v>
      </c>
      <c r="D15" s="44" t="s">
        <v>138</v>
      </c>
      <c r="E15" s="36" t="s">
        <v>84</v>
      </c>
      <c r="F15" s="1">
        <v>1</v>
      </c>
      <c r="G15" s="1">
        <v>3</v>
      </c>
      <c r="H15" s="1">
        <v>0</v>
      </c>
      <c r="I15" s="1">
        <v>3</v>
      </c>
      <c r="J15" s="1"/>
      <c r="K15" s="1"/>
      <c r="L15" s="1"/>
      <c r="M15" s="1"/>
      <c r="N15" s="50">
        <f t="shared" si="0"/>
        <v>7</v>
      </c>
    </row>
    <row r="16" spans="3:14" ht="15">
      <c r="C16" s="40" t="s">
        <v>126</v>
      </c>
      <c r="D16" s="44" t="s">
        <v>138</v>
      </c>
      <c r="E16" s="36" t="s">
        <v>80</v>
      </c>
      <c r="F16" s="1">
        <v>0</v>
      </c>
      <c r="G16" s="1">
        <v>3</v>
      </c>
      <c r="H16" s="1">
        <v>2</v>
      </c>
      <c r="I16" s="1"/>
      <c r="J16" s="1"/>
      <c r="K16" s="1"/>
      <c r="L16" s="1"/>
      <c r="M16" s="1"/>
      <c r="N16" s="50">
        <f t="shared" si="0"/>
        <v>5</v>
      </c>
    </row>
    <row r="17" spans="3:14" ht="15">
      <c r="C17" s="40" t="s">
        <v>119</v>
      </c>
      <c r="D17" s="44" t="s">
        <v>138</v>
      </c>
      <c r="E17" s="36" t="s">
        <v>81</v>
      </c>
      <c r="F17" s="1">
        <v>1</v>
      </c>
      <c r="G17" s="1">
        <v>3</v>
      </c>
      <c r="H17" s="1">
        <v>0</v>
      </c>
      <c r="I17" s="1">
        <v>0</v>
      </c>
      <c r="J17" s="1">
        <v>1</v>
      </c>
      <c r="K17" s="1"/>
      <c r="L17" s="1"/>
      <c r="M17" s="1"/>
      <c r="N17" s="50">
        <f t="shared" si="0"/>
        <v>5</v>
      </c>
    </row>
    <row r="18" spans="3:14" ht="15">
      <c r="C18" s="40" t="s">
        <v>133</v>
      </c>
      <c r="D18" s="44" t="s">
        <v>138</v>
      </c>
      <c r="E18" s="36" t="s">
        <v>81</v>
      </c>
      <c r="F18" s="1">
        <v>0</v>
      </c>
      <c r="G18" s="1">
        <v>0</v>
      </c>
      <c r="H18" s="1">
        <v>3</v>
      </c>
      <c r="I18" s="1">
        <v>1</v>
      </c>
      <c r="J18" s="1">
        <v>1</v>
      </c>
      <c r="K18" s="1"/>
      <c r="L18" s="1"/>
      <c r="M18" s="1"/>
      <c r="N18" s="50">
        <f t="shared" si="0"/>
        <v>5</v>
      </c>
    </row>
    <row r="19" spans="3:14" ht="15">
      <c r="C19" s="40" t="s">
        <v>114</v>
      </c>
      <c r="D19" s="44" t="s">
        <v>138</v>
      </c>
      <c r="E19" s="36" t="s">
        <v>86</v>
      </c>
      <c r="F19" s="1">
        <v>0</v>
      </c>
      <c r="G19" s="1">
        <v>0</v>
      </c>
      <c r="H19" s="1">
        <v>2</v>
      </c>
      <c r="I19" s="1">
        <v>2</v>
      </c>
      <c r="J19" s="1"/>
      <c r="K19" s="1"/>
      <c r="L19" s="1"/>
      <c r="M19" s="1"/>
      <c r="N19" s="50">
        <f t="shared" si="0"/>
        <v>4</v>
      </c>
    </row>
    <row r="20" spans="3:14" ht="15">
      <c r="C20" s="15" t="s">
        <v>279</v>
      </c>
      <c r="D20" s="44" t="s">
        <v>138</v>
      </c>
      <c r="E20" s="36" t="s">
        <v>86</v>
      </c>
      <c r="F20" s="1">
        <v>1</v>
      </c>
      <c r="G20" s="1">
        <v>2</v>
      </c>
      <c r="H20" s="1">
        <v>1</v>
      </c>
      <c r="I20" s="1">
        <v>0</v>
      </c>
      <c r="J20" s="1"/>
      <c r="K20" s="1"/>
      <c r="L20" s="1"/>
      <c r="M20" s="1"/>
      <c r="N20" s="50">
        <f t="shared" si="0"/>
        <v>4</v>
      </c>
    </row>
    <row r="21" spans="3:14" ht="15">
      <c r="C21" s="40" t="s">
        <v>110</v>
      </c>
      <c r="D21" s="44" t="s">
        <v>138</v>
      </c>
      <c r="E21" s="36" t="s">
        <v>80</v>
      </c>
      <c r="F21" s="1">
        <v>0</v>
      </c>
      <c r="G21" s="1">
        <v>2</v>
      </c>
      <c r="H21" s="1">
        <v>2</v>
      </c>
      <c r="I21" s="1"/>
      <c r="J21" s="1"/>
      <c r="K21" s="1"/>
      <c r="L21" s="1"/>
      <c r="M21" s="1"/>
      <c r="N21" s="50">
        <f t="shared" si="0"/>
        <v>4</v>
      </c>
    </row>
    <row r="22" spans="3:14" ht="15">
      <c r="C22" s="40" t="s">
        <v>113</v>
      </c>
      <c r="D22" s="44" t="s">
        <v>138</v>
      </c>
      <c r="E22" s="36" t="s">
        <v>82</v>
      </c>
      <c r="F22" s="1">
        <v>1</v>
      </c>
      <c r="G22" s="1">
        <v>2</v>
      </c>
      <c r="H22" s="1">
        <v>0</v>
      </c>
      <c r="I22" s="1">
        <v>1</v>
      </c>
      <c r="J22" s="1"/>
      <c r="K22" s="1"/>
      <c r="L22" s="1"/>
      <c r="M22" s="1"/>
      <c r="N22" s="50">
        <f t="shared" si="0"/>
        <v>4</v>
      </c>
    </row>
    <row r="23" spans="3:14" ht="15">
      <c r="C23" s="40" t="s">
        <v>135</v>
      </c>
      <c r="D23" s="44" t="s">
        <v>138</v>
      </c>
      <c r="E23" s="36" t="s">
        <v>82</v>
      </c>
      <c r="F23" s="1">
        <v>0</v>
      </c>
      <c r="G23" s="1">
        <v>1</v>
      </c>
      <c r="H23" s="1">
        <v>3</v>
      </c>
      <c r="I23" s="1">
        <v>0</v>
      </c>
      <c r="J23" s="1"/>
      <c r="K23" s="1"/>
      <c r="L23" s="1"/>
      <c r="M23" s="1"/>
      <c r="N23" s="50">
        <f t="shared" si="0"/>
        <v>4</v>
      </c>
    </row>
    <row r="24" spans="3:14" ht="15">
      <c r="C24" s="40" t="s">
        <v>122</v>
      </c>
      <c r="D24" s="44" t="s">
        <v>138</v>
      </c>
      <c r="E24" s="36" t="s">
        <v>86</v>
      </c>
      <c r="F24" s="1">
        <v>0</v>
      </c>
      <c r="G24" s="1">
        <v>0</v>
      </c>
      <c r="H24" s="1">
        <v>1</v>
      </c>
      <c r="I24" s="1">
        <v>2</v>
      </c>
      <c r="J24" s="1"/>
      <c r="K24" s="1"/>
      <c r="L24" s="1"/>
      <c r="M24" s="1"/>
      <c r="N24" s="50">
        <f t="shared" si="0"/>
        <v>3</v>
      </c>
    </row>
    <row r="25" spans="3:14" ht="15">
      <c r="C25" s="15" t="s">
        <v>278</v>
      </c>
      <c r="D25" s="44" t="s">
        <v>138</v>
      </c>
      <c r="E25" s="36" t="s">
        <v>85</v>
      </c>
      <c r="F25" s="1">
        <v>0</v>
      </c>
      <c r="G25" s="1">
        <v>0</v>
      </c>
      <c r="H25" s="1">
        <v>1</v>
      </c>
      <c r="I25" s="1">
        <v>1</v>
      </c>
      <c r="J25" s="1">
        <v>1</v>
      </c>
      <c r="K25" s="1"/>
      <c r="L25" s="1"/>
      <c r="M25" s="1"/>
      <c r="N25" s="50">
        <f t="shared" si="0"/>
        <v>3</v>
      </c>
    </row>
    <row r="26" spans="3:14" ht="15">
      <c r="C26" s="40" t="s">
        <v>112</v>
      </c>
      <c r="D26" s="44" t="s">
        <v>138</v>
      </c>
      <c r="E26" s="36" t="s">
        <v>83</v>
      </c>
      <c r="F26" s="1">
        <v>2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L26" s="1"/>
      <c r="M26" s="1"/>
      <c r="N26" s="50">
        <f t="shared" si="0"/>
        <v>3</v>
      </c>
    </row>
    <row r="27" spans="3:14" ht="15">
      <c r="C27" s="40" t="s">
        <v>129</v>
      </c>
      <c r="D27" s="44" t="s">
        <v>138</v>
      </c>
      <c r="E27" s="36" t="s">
        <v>82</v>
      </c>
      <c r="F27" s="1">
        <v>0</v>
      </c>
      <c r="G27" s="1">
        <v>0</v>
      </c>
      <c r="H27" s="1">
        <v>2</v>
      </c>
      <c r="I27" s="1">
        <v>1</v>
      </c>
      <c r="J27" s="1"/>
      <c r="K27" s="1"/>
      <c r="L27" s="1"/>
      <c r="M27" s="1"/>
      <c r="N27" s="50">
        <f t="shared" si="0"/>
        <v>3</v>
      </c>
    </row>
    <row r="28" spans="3:14" ht="15">
      <c r="C28" s="40" t="s">
        <v>103</v>
      </c>
      <c r="D28" s="44" t="s">
        <v>138</v>
      </c>
      <c r="E28" s="36" t="s">
        <v>78</v>
      </c>
      <c r="F28" s="1">
        <v>0</v>
      </c>
      <c r="G28" s="1">
        <v>1</v>
      </c>
      <c r="H28" s="1">
        <v>1</v>
      </c>
      <c r="I28" s="1"/>
      <c r="J28" s="1"/>
      <c r="K28" s="1"/>
      <c r="L28" s="1"/>
      <c r="M28" s="1"/>
      <c r="N28" s="50">
        <f t="shared" si="0"/>
        <v>2</v>
      </c>
    </row>
    <row r="29" spans="3:14" ht="15">
      <c r="C29" s="40" t="s">
        <v>123</v>
      </c>
      <c r="D29" s="44" t="s">
        <v>138</v>
      </c>
      <c r="E29" s="36" t="s">
        <v>85</v>
      </c>
      <c r="F29" s="1">
        <v>2</v>
      </c>
      <c r="G29" s="1">
        <v>0</v>
      </c>
      <c r="H29" s="1">
        <v>0</v>
      </c>
      <c r="I29" s="1">
        <v>0</v>
      </c>
      <c r="J29" s="1">
        <v>0</v>
      </c>
      <c r="K29" s="1"/>
      <c r="L29" s="1"/>
      <c r="M29" s="1"/>
      <c r="N29" s="50">
        <f t="shared" si="0"/>
        <v>2</v>
      </c>
    </row>
    <row r="30" spans="3:14" ht="15">
      <c r="C30" s="40" t="s">
        <v>118</v>
      </c>
      <c r="D30" s="44" t="s">
        <v>138</v>
      </c>
      <c r="E30" s="36" t="s">
        <v>80</v>
      </c>
      <c r="F30" s="1">
        <v>0</v>
      </c>
      <c r="G30" s="1">
        <v>0</v>
      </c>
      <c r="H30" s="1">
        <v>2</v>
      </c>
      <c r="I30" s="1"/>
      <c r="J30" s="1"/>
      <c r="K30" s="1"/>
      <c r="L30" s="1"/>
      <c r="M30" s="1"/>
      <c r="N30" s="50">
        <f t="shared" si="0"/>
        <v>2</v>
      </c>
    </row>
    <row r="31" spans="3:14" ht="15">
      <c r="C31" s="15" t="s">
        <v>280</v>
      </c>
      <c r="D31" s="44" t="s">
        <v>138</v>
      </c>
      <c r="E31" s="36" t="s">
        <v>78</v>
      </c>
      <c r="F31" s="1">
        <v>0</v>
      </c>
      <c r="G31" s="1">
        <v>1</v>
      </c>
      <c r="H31" s="1">
        <v>0</v>
      </c>
      <c r="I31" s="1"/>
      <c r="J31" s="1"/>
      <c r="K31" s="1"/>
      <c r="L31" s="1"/>
      <c r="M31" s="1"/>
      <c r="N31" s="50">
        <f t="shared" si="0"/>
        <v>1</v>
      </c>
    </row>
    <row r="32" spans="3:14" ht="15">
      <c r="C32" s="40" t="s">
        <v>104</v>
      </c>
      <c r="D32" s="44" t="s">
        <v>138</v>
      </c>
      <c r="E32" s="36" t="s">
        <v>78</v>
      </c>
      <c r="F32" s="1">
        <v>0</v>
      </c>
      <c r="G32" s="1">
        <v>0</v>
      </c>
      <c r="H32" s="1">
        <v>1</v>
      </c>
      <c r="I32" s="1"/>
      <c r="J32" s="1"/>
      <c r="K32" s="1"/>
      <c r="L32" s="1"/>
      <c r="M32" s="1"/>
      <c r="N32" s="50">
        <f t="shared" si="0"/>
        <v>1</v>
      </c>
    </row>
    <row r="33" spans="3:14" ht="15">
      <c r="C33" s="40" t="s">
        <v>125</v>
      </c>
      <c r="D33" s="44" t="s">
        <v>138</v>
      </c>
      <c r="E33" s="36" t="s">
        <v>84</v>
      </c>
      <c r="F33" s="1">
        <v>0</v>
      </c>
      <c r="G33" s="1">
        <v>0</v>
      </c>
      <c r="H33" s="1">
        <v>0</v>
      </c>
      <c r="I33" s="1">
        <v>1</v>
      </c>
      <c r="J33" s="1"/>
      <c r="K33" s="1"/>
      <c r="L33" s="1"/>
      <c r="M33" s="1"/>
      <c r="N33" s="50">
        <f t="shared" si="0"/>
        <v>1</v>
      </c>
    </row>
    <row r="34" spans="3:14" ht="15">
      <c r="C34" s="40" t="s">
        <v>105</v>
      </c>
      <c r="D34" s="44" t="s">
        <v>138</v>
      </c>
      <c r="E34" s="36" t="s">
        <v>78</v>
      </c>
      <c r="F34" s="1">
        <v>0</v>
      </c>
      <c r="G34" s="1">
        <v>0</v>
      </c>
      <c r="H34" s="1">
        <v>0</v>
      </c>
      <c r="I34" s="1"/>
      <c r="J34" s="1"/>
      <c r="K34" s="1"/>
      <c r="L34" s="1"/>
      <c r="M34" s="1"/>
      <c r="N34" s="50">
        <f t="shared" si="0"/>
        <v>0</v>
      </c>
    </row>
    <row r="35" spans="3:14" ht="15">
      <c r="C35" s="40" t="s">
        <v>106</v>
      </c>
      <c r="D35" s="44" t="s">
        <v>138</v>
      </c>
      <c r="E35" s="36" t="s">
        <v>86</v>
      </c>
      <c r="F35" s="1">
        <v>0</v>
      </c>
      <c r="G35" s="1">
        <v>0</v>
      </c>
      <c r="H35" s="1">
        <v>0</v>
      </c>
      <c r="I35" s="1">
        <v>0</v>
      </c>
      <c r="J35" s="1"/>
      <c r="K35" s="1"/>
      <c r="L35" s="1"/>
      <c r="M35" s="1"/>
      <c r="N35" s="50">
        <f aca="true" t="shared" si="1" ref="N35:N66">SUM(F35:M35)</f>
        <v>0</v>
      </c>
    </row>
    <row r="36" spans="3:14" ht="15">
      <c r="C36" s="40" t="s">
        <v>130</v>
      </c>
      <c r="D36" s="44" t="s">
        <v>138</v>
      </c>
      <c r="E36" s="36" t="s">
        <v>136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/>
      <c r="L36" s="1"/>
      <c r="M36" s="1"/>
      <c r="N36" s="50">
        <f t="shared" si="1"/>
        <v>0</v>
      </c>
    </row>
    <row r="37" spans="3:14" ht="15">
      <c r="C37" s="40" t="s">
        <v>117</v>
      </c>
      <c r="D37" s="44" t="s">
        <v>138</v>
      </c>
      <c r="E37" s="36" t="s">
        <v>84</v>
      </c>
      <c r="F37" s="1">
        <v>0</v>
      </c>
      <c r="G37" s="1">
        <v>0</v>
      </c>
      <c r="H37" s="1">
        <v>0</v>
      </c>
      <c r="I37" s="1">
        <v>0</v>
      </c>
      <c r="J37" s="1"/>
      <c r="K37" s="1"/>
      <c r="L37" s="1"/>
      <c r="M37" s="1"/>
      <c r="N37" s="50">
        <f t="shared" si="1"/>
        <v>0</v>
      </c>
    </row>
    <row r="38" spans="3:14" ht="15">
      <c r="C38" s="40" t="s">
        <v>132</v>
      </c>
      <c r="D38" s="44" t="s">
        <v>138</v>
      </c>
      <c r="E38" s="36" t="s">
        <v>80</v>
      </c>
      <c r="F38" s="1">
        <v>0</v>
      </c>
      <c r="G38" s="1">
        <v>0</v>
      </c>
      <c r="H38" s="1">
        <v>0</v>
      </c>
      <c r="I38" s="1"/>
      <c r="J38" s="1"/>
      <c r="K38" s="1"/>
      <c r="L38" s="1"/>
      <c r="M38" s="1"/>
      <c r="N38" s="50">
        <f t="shared" si="1"/>
        <v>0</v>
      </c>
    </row>
    <row r="39" spans="3:14" ht="15">
      <c r="C39" s="41" t="s">
        <v>150</v>
      </c>
      <c r="D39" s="45" t="s">
        <v>160</v>
      </c>
      <c r="E39" s="37" t="s">
        <v>53</v>
      </c>
      <c r="F39" s="1">
        <v>11</v>
      </c>
      <c r="G39" s="1">
        <v>6</v>
      </c>
      <c r="H39" s="1">
        <v>7</v>
      </c>
      <c r="I39" s="1">
        <v>9</v>
      </c>
      <c r="J39" s="1">
        <v>10</v>
      </c>
      <c r="K39" s="1">
        <v>7</v>
      </c>
      <c r="L39" s="1">
        <v>6</v>
      </c>
      <c r="M39" s="1"/>
      <c r="N39" s="50">
        <f t="shared" si="1"/>
        <v>56</v>
      </c>
    </row>
    <row r="40" spans="3:14" ht="15">
      <c r="C40" s="41" t="s">
        <v>177</v>
      </c>
      <c r="D40" s="45" t="s">
        <v>160</v>
      </c>
      <c r="E40" s="37" t="s">
        <v>180</v>
      </c>
      <c r="F40" s="1">
        <v>6</v>
      </c>
      <c r="G40" s="1">
        <v>5</v>
      </c>
      <c r="H40" s="1">
        <v>8</v>
      </c>
      <c r="I40" s="1">
        <v>5</v>
      </c>
      <c r="J40" s="1">
        <v>5</v>
      </c>
      <c r="K40" s="1">
        <v>3</v>
      </c>
      <c r="L40" s="1">
        <v>8</v>
      </c>
      <c r="M40" s="1"/>
      <c r="N40" s="50">
        <f t="shared" si="1"/>
        <v>40</v>
      </c>
    </row>
    <row r="41" spans="3:14" ht="15">
      <c r="C41" s="41" t="s">
        <v>166</v>
      </c>
      <c r="D41" s="45" t="s">
        <v>160</v>
      </c>
      <c r="E41" s="37" t="s">
        <v>48</v>
      </c>
      <c r="F41" s="1">
        <v>3</v>
      </c>
      <c r="G41" s="1">
        <v>8</v>
      </c>
      <c r="H41" s="1">
        <v>10</v>
      </c>
      <c r="I41" s="1">
        <v>7</v>
      </c>
      <c r="J41" s="1">
        <v>10</v>
      </c>
      <c r="K41" s="1"/>
      <c r="L41" s="1"/>
      <c r="M41" s="1"/>
      <c r="N41" s="50">
        <f t="shared" si="1"/>
        <v>38</v>
      </c>
    </row>
    <row r="42" spans="3:14" ht="15">
      <c r="C42" s="41" t="s">
        <v>210</v>
      </c>
      <c r="D42" s="45" t="s">
        <v>160</v>
      </c>
      <c r="E42" s="37" t="s">
        <v>59</v>
      </c>
      <c r="F42" s="1">
        <v>5</v>
      </c>
      <c r="G42" s="1">
        <v>10</v>
      </c>
      <c r="H42" s="1">
        <v>5</v>
      </c>
      <c r="I42" s="1">
        <v>6</v>
      </c>
      <c r="J42" s="1">
        <v>6</v>
      </c>
      <c r="K42" s="1">
        <v>2</v>
      </c>
      <c r="L42" s="1">
        <v>3</v>
      </c>
      <c r="M42" s="1"/>
      <c r="N42" s="50">
        <f t="shared" si="1"/>
        <v>37</v>
      </c>
    </row>
    <row r="43" spans="3:14" ht="15">
      <c r="C43" s="41" t="s">
        <v>218</v>
      </c>
      <c r="D43" s="45" t="s">
        <v>160</v>
      </c>
      <c r="E43" s="37" t="s">
        <v>59</v>
      </c>
      <c r="F43" s="1">
        <v>2</v>
      </c>
      <c r="G43" s="1">
        <v>6</v>
      </c>
      <c r="H43" s="1">
        <v>9</v>
      </c>
      <c r="I43" s="1">
        <v>5</v>
      </c>
      <c r="J43" s="1">
        <v>4</v>
      </c>
      <c r="K43" s="1">
        <v>2</v>
      </c>
      <c r="L43" s="1">
        <v>8</v>
      </c>
      <c r="M43" s="1"/>
      <c r="N43" s="50">
        <f t="shared" si="1"/>
        <v>36</v>
      </c>
    </row>
    <row r="44" spans="3:14" ht="15">
      <c r="C44" s="41" t="s">
        <v>178</v>
      </c>
      <c r="D44" s="45" t="s">
        <v>160</v>
      </c>
      <c r="E44" s="37" t="s">
        <v>180</v>
      </c>
      <c r="F44" s="1">
        <v>3</v>
      </c>
      <c r="G44" s="1">
        <v>6</v>
      </c>
      <c r="H44" s="1">
        <v>2</v>
      </c>
      <c r="I44" s="1">
        <v>7</v>
      </c>
      <c r="J44" s="1">
        <v>7</v>
      </c>
      <c r="K44" s="1">
        <v>5</v>
      </c>
      <c r="L44" s="1">
        <v>5</v>
      </c>
      <c r="M44" s="1"/>
      <c r="N44" s="50">
        <f t="shared" si="1"/>
        <v>35</v>
      </c>
    </row>
    <row r="45" spans="3:14" ht="15">
      <c r="C45" s="41" t="s">
        <v>200</v>
      </c>
      <c r="D45" s="45" t="s">
        <v>160</v>
      </c>
      <c r="E45" s="37" t="s">
        <v>50</v>
      </c>
      <c r="F45" s="1">
        <v>4</v>
      </c>
      <c r="G45" s="1">
        <v>5</v>
      </c>
      <c r="H45" s="1">
        <v>4</v>
      </c>
      <c r="I45" s="1">
        <v>7</v>
      </c>
      <c r="J45" s="1">
        <v>3</v>
      </c>
      <c r="K45" s="1">
        <v>2</v>
      </c>
      <c r="L45" s="1">
        <v>4</v>
      </c>
      <c r="M45" s="1"/>
      <c r="N45" s="50">
        <f t="shared" si="1"/>
        <v>29</v>
      </c>
    </row>
    <row r="46" spans="3:14" ht="15">
      <c r="C46" s="41" t="s">
        <v>205</v>
      </c>
      <c r="D46" s="45" t="s">
        <v>160</v>
      </c>
      <c r="E46" s="37" t="s">
        <v>50</v>
      </c>
      <c r="F46" s="1">
        <v>0</v>
      </c>
      <c r="G46" s="1">
        <v>2</v>
      </c>
      <c r="H46" s="1">
        <v>5</v>
      </c>
      <c r="I46" s="1">
        <v>4</v>
      </c>
      <c r="J46" s="1">
        <v>8</v>
      </c>
      <c r="K46" s="1">
        <v>5</v>
      </c>
      <c r="L46" s="1">
        <v>4</v>
      </c>
      <c r="M46" s="1"/>
      <c r="N46" s="50">
        <f t="shared" si="1"/>
        <v>28</v>
      </c>
    </row>
    <row r="47" spans="3:14" ht="15">
      <c r="C47" s="41" t="s">
        <v>206</v>
      </c>
      <c r="D47" s="45" t="s">
        <v>160</v>
      </c>
      <c r="E47" s="37" t="s">
        <v>54</v>
      </c>
      <c r="F47" s="1">
        <v>4</v>
      </c>
      <c r="G47" s="1">
        <v>8</v>
      </c>
      <c r="H47" s="1">
        <v>5</v>
      </c>
      <c r="I47" s="1">
        <v>5</v>
      </c>
      <c r="J47" s="1">
        <v>5</v>
      </c>
      <c r="K47" s="1"/>
      <c r="L47" s="1"/>
      <c r="M47" s="1"/>
      <c r="N47" s="50">
        <f t="shared" si="1"/>
        <v>27</v>
      </c>
    </row>
    <row r="48" spans="3:14" ht="15">
      <c r="C48" s="41" t="s">
        <v>193</v>
      </c>
      <c r="D48" s="45" t="s">
        <v>160</v>
      </c>
      <c r="E48" s="37" t="s">
        <v>208</v>
      </c>
      <c r="F48" s="1">
        <v>11</v>
      </c>
      <c r="G48" s="1">
        <v>5</v>
      </c>
      <c r="H48" s="1">
        <v>7</v>
      </c>
      <c r="I48" s="1">
        <v>3</v>
      </c>
      <c r="J48" s="1"/>
      <c r="K48" s="1"/>
      <c r="L48" s="1"/>
      <c r="M48" s="1"/>
      <c r="N48" s="50">
        <f t="shared" si="1"/>
        <v>26</v>
      </c>
    </row>
    <row r="49" spans="3:14" ht="15">
      <c r="C49" s="41" t="s">
        <v>207</v>
      </c>
      <c r="D49" s="45" t="s">
        <v>160</v>
      </c>
      <c r="E49" s="37" t="s">
        <v>62</v>
      </c>
      <c r="F49" s="1">
        <v>4</v>
      </c>
      <c r="G49" s="1">
        <v>6</v>
      </c>
      <c r="H49" s="1">
        <v>8</v>
      </c>
      <c r="I49" s="1">
        <v>2</v>
      </c>
      <c r="J49" s="1">
        <v>6</v>
      </c>
      <c r="K49" s="1"/>
      <c r="L49" s="1"/>
      <c r="M49" s="1"/>
      <c r="N49" s="50">
        <f t="shared" si="1"/>
        <v>26</v>
      </c>
    </row>
    <row r="50" spans="3:14" ht="15">
      <c r="C50" s="41" t="s">
        <v>190</v>
      </c>
      <c r="D50" s="45" t="s">
        <v>160</v>
      </c>
      <c r="E50" s="37" t="s">
        <v>50</v>
      </c>
      <c r="F50" s="1">
        <v>2</v>
      </c>
      <c r="G50" s="1">
        <v>2</v>
      </c>
      <c r="H50" s="1">
        <v>3</v>
      </c>
      <c r="I50" s="1">
        <v>8</v>
      </c>
      <c r="J50" s="1">
        <v>1</v>
      </c>
      <c r="K50" s="1">
        <v>4</v>
      </c>
      <c r="L50" s="1">
        <v>5</v>
      </c>
      <c r="M50" s="1"/>
      <c r="N50" s="50">
        <f t="shared" si="1"/>
        <v>25</v>
      </c>
    </row>
    <row r="51" spans="3:14" ht="15">
      <c r="C51" s="41" t="s">
        <v>151</v>
      </c>
      <c r="D51" s="45" t="s">
        <v>160</v>
      </c>
      <c r="E51" s="37" t="s">
        <v>58</v>
      </c>
      <c r="F51" s="1">
        <v>9</v>
      </c>
      <c r="G51" s="1">
        <v>3</v>
      </c>
      <c r="H51" s="1">
        <v>7</v>
      </c>
      <c r="I51" s="1">
        <v>3</v>
      </c>
      <c r="J51" s="1"/>
      <c r="K51" s="1"/>
      <c r="L51" s="1"/>
      <c r="M51" s="1"/>
      <c r="N51" s="50">
        <f t="shared" si="1"/>
        <v>22</v>
      </c>
    </row>
    <row r="52" spans="3:14" ht="15">
      <c r="C52" s="41" t="s">
        <v>150</v>
      </c>
      <c r="D52" s="45" t="s">
        <v>160</v>
      </c>
      <c r="E52" s="37" t="s">
        <v>58</v>
      </c>
      <c r="F52" s="1">
        <v>5</v>
      </c>
      <c r="G52" s="1">
        <v>3</v>
      </c>
      <c r="H52" s="1">
        <v>6</v>
      </c>
      <c r="I52" s="1">
        <v>6</v>
      </c>
      <c r="J52" s="1"/>
      <c r="K52" s="1"/>
      <c r="L52" s="1"/>
      <c r="M52" s="1"/>
      <c r="N52" s="50">
        <f t="shared" si="1"/>
        <v>20</v>
      </c>
    </row>
    <row r="53" spans="3:14" ht="15">
      <c r="C53" s="41" t="s">
        <v>195</v>
      </c>
      <c r="D53" s="45" t="s">
        <v>160</v>
      </c>
      <c r="E53" s="37" t="s">
        <v>50</v>
      </c>
      <c r="F53" s="1">
        <v>2</v>
      </c>
      <c r="G53" s="1">
        <v>3</v>
      </c>
      <c r="H53" s="1">
        <v>2</v>
      </c>
      <c r="I53" s="1">
        <v>0</v>
      </c>
      <c r="J53" s="1">
        <v>7</v>
      </c>
      <c r="K53" s="1">
        <v>4</v>
      </c>
      <c r="L53" s="1">
        <v>1</v>
      </c>
      <c r="M53" s="1"/>
      <c r="N53" s="50">
        <f t="shared" si="1"/>
        <v>19</v>
      </c>
    </row>
    <row r="54" spans="3:14" ht="15">
      <c r="C54" s="41" t="s">
        <v>229</v>
      </c>
      <c r="D54" s="45" t="s">
        <v>160</v>
      </c>
      <c r="E54" s="37" t="s">
        <v>57</v>
      </c>
      <c r="F54" s="1">
        <v>2</v>
      </c>
      <c r="G54" s="1">
        <v>3</v>
      </c>
      <c r="H54" s="1">
        <v>6</v>
      </c>
      <c r="I54" s="1">
        <v>7</v>
      </c>
      <c r="J54" s="1"/>
      <c r="K54" s="1"/>
      <c r="L54" s="1"/>
      <c r="M54" s="1"/>
      <c r="N54" s="50">
        <f t="shared" si="1"/>
        <v>18</v>
      </c>
    </row>
    <row r="55" spans="3:14" ht="15">
      <c r="C55" s="41" t="s">
        <v>172</v>
      </c>
      <c r="D55" s="45" t="s">
        <v>160</v>
      </c>
      <c r="E55" s="37" t="s">
        <v>52</v>
      </c>
      <c r="F55" s="1">
        <v>5</v>
      </c>
      <c r="G55" s="1">
        <v>4</v>
      </c>
      <c r="H55" s="1">
        <v>5</v>
      </c>
      <c r="I55" s="1">
        <v>3</v>
      </c>
      <c r="J55" s="1"/>
      <c r="K55" s="1"/>
      <c r="L55" s="1"/>
      <c r="M55" s="1"/>
      <c r="N55" s="50">
        <f t="shared" si="1"/>
        <v>17</v>
      </c>
    </row>
    <row r="56" spans="3:14" ht="15">
      <c r="C56" s="41" t="s">
        <v>176</v>
      </c>
      <c r="D56" s="45" t="s">
        <v>160</v>
      </c>
      <c r="E56" s="37" t="s">
        <v>181</v>
      </c>
      <c r="F56" s="1">
        <v>0</v>
      </c>
      <c r="G56" s="1">
        <v>1</v>
      </c>
      <c r="H56" s="1">
        <v>9</v>
      </c>
      <c r="I56" s="1">
        <v>2</v>
      </c>
      <c r="J56" s="1">
        <v>4</v>
      </c>
      <c r="K56" s="1"/>
      <c r="L56" s="1"/>
      <c r="M56" s="1"/>
      <c r="N56" s="50">
        <f t="shared" si="1"/>
        <v>16</v>
      </c>
    </row>
    <row r="57" spans="3:14" ht="15">
      <c r="C57" s="41" t="s">
        <v>212</v>
      </c>
      <c r="D57" s="45" t="s">
        <v>160</v>
      </c>
      <c r="E57" s="37" t="s">
        <v>45</v>
      </c>
      <c r="F57" s="1">
        <v>4</v>
      </c>
      <c r="G57" s="1">
        <v>3</v>
      </c>
      <c r="H57" s="1">
        <v>4</v>
      </c>
      <c r="I57" s="1">
        <v>5</v>
      </c>
      <c r="J57" s="1"/>
      <c r="K57" s="1"/>
      <c r="L57" s="1"/>
      <c r="M57" s="1"/>
      <c r="N57" s="50">
        <f t="shared" si="1"/>
        <v>16</v>
      </c>
    </row>
    <row r="58" spans="3:14" ht="15">
      <c r="C58" s="41" t="s">
        <v>183</v>
      </c>
      <c r="D58" s="45" t="s">
        <v>160</v>
      </c>
      <c r="E58" s="37" t="s">
        <v>181</v>
      </c>
      <c r="F58" s="1">
        <v>3</v>
      </c>
      <c r="G58" s="1">
        <v>5</v>
      </c>
      <c r="H58" s="1">
        <v>3</v>
      </c>
      <c r="I58" s="1">
        <v>4</v>
      </c>
      <c r="J58" s="1">
        <v>0</v>
      </c>
      <c r="K58" s="1"/>
      <c r="L58" s="1"/>
      <c r="M58" s="1"/>
      <c r="N58" s="50">
        <f t="shared" si="1"/>
        <v>15</v>
      </c>
    </row>
    <row r="59" spans="3:14" ht="15">
      <c r="C59" s="41" t="s">
        <v>154</v>
      </c>
      <c r="D59" s="45" t="s">
        <v>160</v>
      </c>
      <c r="E59" s="37" t="s">
        <v>56</v>
      </c>
      <c r="F59" s="1">
        <v>6</v>
      </c>
      <c r="G59" s="1">
        <v>7</v>
      </c>
      <c r="H59" s="1">
        <v>1</v>
      </c>
      <c r="I59" s="1">
        <v>0</v>
      </c>
      <c r="J59" s="1"/>
      <c r="K59" s="1"/>
      <c r="L59" s="1"/>
      <c r="M59" s="1"/>
      <c r="N59" s="50">
        <f t="shared" si="1"/>
        <v>14</v>
      </c>
    </row>
    <row r="60" spans="3:14" ht="15">
      <c r="C60" s="41" t="s">
        <v>168</v>
      </c>
      <c r="D60" s="45" t="s">
        <v>160</v>
      </c>
      <c r="E60" s="37" t="s">
        <v>53</v>
      </c>
      <c r="F60" s="1">
        <v>1</v>
      </c>
      <c r="G60" s="1">
        <v>4</v>
      </c>
      <c r="H60" s="1">
        <v>2</v>
      </c>
      <c r="I60" s="1">
        <v>0</v>
      </c>
      <c r="J60" s="1">
        <v>1</v>
      </c>
      <c r="K60" s="1">
        <v>2</v>
      </c>
      <c r="L60" s="1">
        <v>4</v>
      </c>
      <c r="M60" s="1"/>
      <c r="N60" s="50">
        <f t="shared" si="1"/>
        <v>14</v>
      </c>
    </row>
    <row r="61" spans="3:14" ht="15">
      <c r="C61" s="41" t="s">
        <v>199</v>
      </c>
      <c r="D61" s="45" t="s">
        <v>160</v>
      </c>
      <c r="E61" s="37" t="s">
        <v>209</v>
      </c>
      <c r="F61" s="1">
        <v>1</v>
      </c>
      <c r="G61" s="1">
        <v>7</v>
      </c>
      <c r="H61" s="1">
        <v>5</v>
      </c>
      <c r="I61" s="1">
        <v>0</v>
      </c>
      <c r="J61" s="1"/>
      <c r="K61" s="1"/>
      <c r="L61" s="1"/>
      <c r="M61" s="1"/>
      <c r="N61" s="50">
        <f t="shared" si="1"/>
        <v>13</v>
      </c>
    </row>
    <row r="62" spans="3:14" ht="15">
      <c r="C62" s="41" t="s">
        <v>222</v>
      </c>
      <c r="D62" s="45" t="s">
        <v>160</v>
      </c>
      <c r="E62" s="37" t="s">
        <v>59</v>
      </c>
      <c r="F62" s="1">
        <v>5</v>
      </c>
      <c r="G62" s="1">
        <v>0</v>
      </c>
      <c r="H62" s="1">
        <v>2</v>
      </c>
      <c r="I62" s="1">
        <v>3</v>
      </c>
      <c r="J62" s="1">
        <v>0</v>
      </c>
      <c r="K62" s="1">
        <v>3</v>
      </c>
      <c r="L62" s="1">
        <v>0</v>
      </c>
      <c r="M62" s="1"/>
      <c r="N62" s="50">
        <f t="shared" si="1"/>
        <v>13</v>
      </c>
    </row>
    <row r="63" spans="3:14" ht="15">
      <c r="C63" s="41" t="s">
        <v>152</v>
      </c>
      <c r="D63" s="45" t="s">
        <v>160</v>
      </c>
      <c r="E63" s="37" t="s">
        <v>58</v>
      </c>
      <c r="F63" s="1">
        <v>0</v>
      </c>
      <c r="G63" s="1">
        <v>4</v>
      </c>
      <c r="H63" s="1">
        <v>0</v>
      </c>
      <c r="I63" s="1">
        <v>6</v>
      </c>
      <c r="J63" s="1"/>
      <c r="K63" s="1"/>
      <c r="L63" s="1"/>
      <c r="M63" s="1"/>
      <c r="N63" s="50">
        <f t="shared" si="1"/>
        <v>10</v>
      </c>
    </row>
    <row r="64" spans="3:14" ht="15">
      <c r="C64" s="41" t="s">
        <v>174</v>
      </c>
      <c r="D64" s="45" t="s">
        <v>160</v>
      </c>
      <c r="E64" s="37" t="s">
        <v>53</v>
      </c>
      <c r="F64" s="1">
        <v>4</v>
      </c>
      <c r="G64" s="1">
        <v>0</v>
      </c>
      <c r="H64" s="1">
        <v>1</v>
      </c>
      <c r="I64" s="1">
        <v>2</v>
      </c>
      <c r="J64" s="1">
        <v>0</v>
      </c>
      <c r="K64" s="1">
        <v>0</v>
      </c>
      <c r="L64" s="1">
        <v>2</v>
      </c>
      <c r="M64" s="1"/>
      <c r="N64" s="50">
        <f t="shared" si="1"/>
        <v>9</v>
      </c>
    </row>
    <row r="65" spans="3:14" ht="15">
      <c r="C65" s="41" t="s">
        <v>188</v>
      </c>
      <c r="D65" s="45" t="s">
        <v>160</v>
      </c>
      <c r="E65" s="37" t="s">
        <v>208</v>
      </c>
      <c r="F65" s="1">
        <v>2</v>
      </c>
      <c r="G65" s="1">
        <v>0</v>
      </c>
      <c r="H65" s="1">
        <v>3</v>
      </c>
      <c r="I65" s="1">
        <v>4</v>
      </c>
      <c r="J65" s="1"/>
      <c r="K65" s="1"/>
      <c r="L65" s="1"/>
      <c r="M65" s="1"/>
      <c r="N65" s="50">
        <f t="shared" si="1"/>
        <v>9</v>
      </c>
    </row>
    <row r="66" spans="3:14" ht="15">
      <c r="C66" s="41" t="s">
        <v>201</v>
      </c>
      <c r="D66" s="45" t="s">
        <v>160</v>
      </c>
      <c r="E66" s="37" t="s">
        <v>54</v>
      </c>
      <c r="F66" s="1">
        <v>2</v>
      </c>
      <c r="G66" s="1">
        <v>3</v>
      </c>
      <c r="H66" s="1">
        <v>2</v>
      </c>
      <c r="I66" s="1">
        <v>1</v>
      </c>
      <c r="J66" s="1">
        <v>1</v>
      </c>
      <c r="K66" s="1"/>
      <c r="L66" s="1"/>
      <c r="M66" s="1"/>
      <c r="N66" s="50">
        <f t="shared" si="1"/>
        <v>9</v>
      </c>
    </row>
    <row r="67" spans="3:14" ht="15">
      <c r="C67" s="41" t="s">
        <v>196</v>
      </c>
      <c r="D67" s="45" t="s">
        <v>160</v>
      </c>
      <c r="E67" s="37" t="s">
        <v>54</v>
      </c>
      <c r="F67" s="1">
        <v>1</v>
      </c>
      <c r="G67" s="1">
        <v>1</v>
      </c>
      <c r="H67" s="1">
        <v>3</v>
      </c>
      <c r="I67" s="1">
        <v>1</v>
      </c>
      <c r="J67" s="1">
        <v>2</v>
      </c>
      <c r="K67" s="1"/>
      <c r="L67" s="1"/>
      <c r="M67" s="1"/>
      <c r="N67" s="50">
        <f aca="true" t="shared" si="2" ref="N67:N98">SUM(F67:M67)</f>
        <v>8</v>
      </c>
    </row>
    <row r="68" spans="3:14" ht="15">
      <c r="C68" s="41" t="s">
        <v>214</v>
      </c>
      <c r="D68" s="45" t="s">
        <v>160</v>
      </c>
      <c r="E68" s="37" t="s">
        <v>59</v>
      </c>
      <c r="F68" s="1">
        <v>4</v>
      </c>
      <c r="G68" s="1">
        <v>0</v>
      </c>
      <c r="H68" s="1">
        <v>2</v>
      </c>
      <c r="I68" s="1">
        <v>0</v>
      </c>
      <c r="J68" s="1">
        <v>2</v>
      </c>
      <c r="K68" s="1">
        <v>0</v>
      </c>
      <c r="L68" s="1">
        <v>0</v>
      </c>
      <c r="M68" s="1"/>
      <c r="N68" s="50">
        <f t="shared" si="2"/>
        <v>8</v>
      </c>
    </row>
    <row r="69" spans="3:14" ht="15">
      <c r="C69" s="41" t="s">
        <v>211</v>
      </c>
      <c r="D69" s="45" t="s">
        <v>160</v>
      </c>
      <c r="E69" s="37" t="s">
        <v>51</v>
      </c>
      <c r="F69" s="1">
        <v>3</v>
      </c>
      <c r="G69" s="1">
        <v>1</v>
      </c>
      <c r="H69" s="1">
        <v>3</v>
      </c>
      <c r="I69" s="1">
        <v>1</v>
      </c>
      <c r="J69" s="1"/>
      <c r="K69" s="1"/>
      <c r="L69" s="1"/>
      <c r="M69" s="1"/>
      <c r="N69" s="50">
        <f t="shared" si="2"/>
        <v>8</v>
      </c>
    </row>
    <row r="70" spans="3:14" ht="15">
      <c r="C70" s="41" t="s">
        <v>213</v>
      </c>
      <c r="D70" s="45" t="s">
        <v>160</v>
      </c>
      <c r="E70" s="37" t="s">
        <v>63</v>
      </c>
      <c r="F70" s="1">
        <v>0</v>
      </c>
      <c r="G70" s="1">
        <v>4</v>
      </c>
      <c r="H70" s="1">
        <v>4</v>
      </c>
      <c r="I70" s="1">
        <v>0</v>
      </c>
      <c r="J70" s="1"/>
      <c r="K70" s="1"/>
      <c r="L70" s="1"/>
      <c r="M70" s="1"/>
      <c r="N70" s="50">
        <f t="shared" si="2"/>
        <v>8</v>
      </c>
    </row>
    <row r="71" spans="3:14" ht="15">
      <c r="C71" s="41" t="s">
        <v>159</v>
      </c>
      <c r="D71" s="45" t="s">
        <v>160</v>
      </c>
      <c r="E71" s="37" t="s">
        <v>46</v>
      </c>
      <c r="F71" s="1">
        <v>2</v>
      </c>
      <c r="G71" s="1">
        <v>0</v>
      </c>
      <c r="H71" s="1">
        <v>2</v>
      </c>
      <c r="I71" s="1">
        <v>3</v>
      </c>
      <c r="J71" s="1"/>
      <c r="K71" s="1"/>
      <c r="L71" s="1"/>
      <c r="M71" s="1"/>
      <c r="N71" s="50">
        <f t="shared" si="2"/>
        <v>7</v>
      </c>
    </row>
    <row r="72" spans="3:14" ht="15">
      <c r="C72" s="41" t="s">
        <v>189</v>
      </c>
      <c r="D72" s="45" t="s">
        <v>160</v>
      </c>
      <c r="E72" s="37" t="s">
        <v>209</v>
      </c>
      <c r="F72" s="1">
        <v>0</v>
      </c>
      <c r="G72" s="1">
        <v>2</v>
      </c>
      <c r="H72" s="1">
        <v>2</v>
      </c>
      <c r="I72" s="1">
        <v>3</v>
      </c>
      <c r="J72" s="1"/>
      <c r="K72" s="1"/>
      <c r="L72" s="1"/>
      <c r="M72" s="1"/>
      <c r="N72" s="50">
        <f t="shared" si="2"/>
        <v>7</v>
      </c>
    </row>
    <row r="73" spans="3:14" ht="15">
      <c r="C73" s="41" t="s">
        <v>197</v>
      </c>
      <c r="D73" s="45" t="s">
        <v>160</v>
      </c>
      <c r="E73" s="37" t="s">
        <v>62</v>
      </c>
      <c r="F73" s="1">
        <v>3</v>
      </c>
      <c r="G73" s="1">
        <v>0</v>
      </c>
      <c r="H73" s="1">
        <v>1</v>
      </c>
      <c r="I73" s="1">
        <v>2</v>
      </c>
      <c r="J73" s="1">
        <v>1</v>
      </c>
      <c r="K73" s="1"/>
      <c r="L73" s="1"/>
      <c r="M73" s="1"/>
      <c r="N73" s="50">
        <f t="shared" si="2"/>
        <v>7</v>
      </c>
    </row>
    <row r="74" spans="3:14" ht="15">
      <c r="C74" s="41" t="s">
        <v>202</v>
      </c>
      <c r="D74" s="45" t="s">
        <v>160</v>
      </c>
      <c r="E74" s="37" t="s">
        <v>62</v>
      </c>
      <c r="F74" s="1">
        <v>0</v>
      </c>
      <c r="G74" s="1">
        <v>3</v>
      </c>
      <c r="H74" s="1">
        <v>1</v>
      </c>
      <c r="I74" s="1">
        <v>2</v>
      </c>
      <c r="J74" s="1">
        <v>1</v>
      </c>
      <c r="K74" s="1"/>
      <c r="L74" s="1"/>
      <c r="M74" s="1"/>
      <c r="N74" s="50">
        <f t="shared" si="2"/>
        <v>7</v>
      </c>
    </row>
    <row r="75" spans="3:14" ht="15">
      <c r="C75" s="41" t="s">
        <v>220</v>
      </c>
      <c r="D75" s="45" t="s">
        <v>160</v>
      </c>
      <c r="E75" s="37" t="s">
        <v>45</v>
      </c>
      <c r="F75" s="1">
        <v>1</v>
      </c>
      <c r="G75" s="1">
        <v>1</v>
      </c>
      <c r="H75" s="1">
        <v>2</v>
      </c>
      <c r="I75" s="1">
        <v>3</v>
      </c>
      <c r="J75" s="1"/>
      <c r="K75" s="1"/>
      <c r="L75" s="1"/>
      <c r="M75" s="1"/>
      <c r="N75" s="50">
        <f t="shared" si="2"/>
        <v>7</v>
      </c>
    </row>
    <row r="76" spans="3:14" ht="15">
      <c r="C76" s="41" t="s">
        <v>224</v>
      </c>
      <c r="D76" s="45" t="s">
        <v>160</v>
      </c>
      <c r="E76" s="37" t="s">
        <v>45</v>
      </c>
      <c r="F76" s="1">
        <v>1</v>
      </c>
      <c r="G76" s="1">
        <v>3</v>
      </c>
      <c r="H76" s="1">
        <v>1</v>
      </c>
      <c r="I76" s="1">
        <v>2</v>
      </c>
      <c r="J76" s="1"/>
      <c r="K76" s="1"/>
      <c r="L76" s="1"/>
      <c r="M76" s="1"/>
      <c r="N76" s="50">
        <f t="shared" si="2"/>
        <v>7</v>
      </c>
    </row>
    <row r="77" spans="3:14" ht="15">
      <c r="C77" s="41" t="s">
        <v>203</v>
      </c>
      <c r="D77" s="45" t="s">
        <v>160</v>
      </c>
      <c r="E77" s="37" t="s">
        <v>208</v>
      </c>
      <c r="F77" s="1">
        <v>1</v>
      </c>
      <c r="G77" s="1">
        <v>3</v>
      </c>
      <c r="H77" s="1">
        <v>0</v>
      </c>
      <c r="I77" s="1">
        <v>2</v>
      </c>
      <c r="J77" s="1"/>
      <c r="K77" s="1"/>
      <c r="L77" s="1"/>
      <c r="M77" s="1"/>
      <c r="N77" s="50">
        <f t="shared" si="2"/>
        <v>6</v>
      </c>
    </row>
    <row r="78" spans="3:14" ht="15">
      <c r="C78" s="41" t="s">
        <v>204</v>
      </c>
      <c r="D78" s="45" t="s">
        <v>160</v>
      </c>
      <c r="E78" s="37" t="s">
        <v>209</v>
      </c>
      <c r="F78" s="1">
        <v>1</v>
      </c>
      <c r="G78" s="1">
        <v>4</v>
      </c>
      <c r="H78" s="1">
        <v>1</v>
      </c>
      <c r="I78" s="1">
        <v>0</v>
      </c>
      <c r="J78" s="1"/>
      <c r="K78" s="1"/>
      <c r="L78" s="1"/>
      <c r="M78" s="1"/>
      <c r="N78" s="50">
        <f t="shared" si="2"/>
        <v>6</v>
      </c>
    </row>
    <row r="79" spans="3:14" ht="15">
      <c r="C79" s="41" t="s">
        <v>225</v>
      </c>
      <c r="D79" s="45" t="s">
        <v>160</v>
      </c>
      <c r="E79" s="37" t="s">
        <v>63</v>
      </c>
      <c r="F79" s="1">
        <v>2</v>
      </c>
      <c r="G79" s="1">
        <v>1</v>
      </c>
      <c r="H79" s="1">
        <v>3</v>
      </c>
      <c r="I79" s="1">
        <v>0</v>
      </c>
      <c r="J79" s="1"/>
      <c r="K79" s="1"/>
      <c r="L79" s="1"/>
      <c r="M79" s="1"/>
      <c r="N79" s="50">
        <f t="shared" si="2"/>
        <v>6</v>
      </c>
    </row>
    <row r="80" spans="3:14" ht="15">
      <c r="C80" s="41" t="s">
        <v>158</v>
      </c>
      <c r="D80" s="45" t="s">
        <v>160</v>
      </c>
      <c r="E80" s="37" t="s">
        <v>46</v>
      </c>
      <c r="F80" s="1">
        <v>2</v>
      </c>
      <c r="G80" s="1">
        <v>0</v>
      </c>
      <c r="H80" s="1">
        <v>0</v>
      </c>
      <c r="I80" s="1">
        <v>3</v>
      </c>
      <c r="J80" s="1"/>
      <c r="K80" s="1"/>
      <c r="L80" s="1"/>
      <c r="M80" s="1"/>
      <c r="N80" s="50">
        <f t="shared" si="2"/>
        <v>5</v>
      </c>
    </row>
    <row r="81" spans="3:14" ht="15">
      <c r="C81" s="41" t="s">
        <v>155</v>
      </c>
      <c r="D81" s="45" t="s">
        <v>160</v>
      </c>
      <c r="E81" s="37" t="s">
        <v>56</v>
      </c>
      <c r="F81" s="1">
        <v>0</v>
      </c>
      <c r="G81" s="1">
        <v>2</v>
      </c>
      <c r="H81" s="1">
        <v>2</v>
      </c>
      <c r="I81" s="1">
        <v>1</v>
      </c>
      <c r="J81" s="1"/>
      <c r="K81" s="1"/>
      <c r="L81" s="1"/>
      <c r="M81" s="1"/>
      <c r="N81" s="50">
        <f t="shared" si="2"/>
        <v>5</v>
      </c>
    </row>
    <row r="82" spans="3:14" ht="15">
      <c r="C82" s="41" t="s">
        <v>161</v>
      </c>
      <c r="D82" s="45" t="s">
        <v>160</v>
      </c>
      <c r="E82" s="37" t="s">
        <v>165</v>
      </c>
      <c r="F82" s="1">
        <v>1</v>
      </c>
      <c r="G82" s="1">
        <v>0</v>
      </c>
      <c r="H82" s="1">
        <v>2</v>
      </c>
      <c r="I82" s="1">
        <v>2</v>
      </c>
      <c r="J82" s="1"/>
      <c r="K82" s="1"/>
      <c r="L82" s="1"/>
      <c r="M82" s="1"/>
      <c r="N82" s="50">
        <f t="shared" si="2"/>
        <v>5</v>
      </c>
    </row>
    <row r="83" spans="3:14" ht="15">
      <c r="C83" s="41" t="s">
        <v>170</v>
      </c>
      <c r="D83" s="45" t="s">
        <v>160</v>
      </c>
      <c r="E83" s="37" t="s">
        <v>48</v>
      </c>
      <c r="F83" s="1">
        <v>3</v>
      </c>
      <c r="G83" s="1">
        <v>0</v>
      </c>
      <c r="H83" s="1">
        <v>1</v>
      </c>
      <c r="I83" s="1">
        <v>1</v>
      </c>
      <c r="J83" s="1">
        <v>0</v>
      </c>
      <c r="K83" s="1"/>
      <c r="L83" s="1"/>
      <c r="M83" s="1"/>
      <c r="N83" s="50">
        <f t="shared" si="2"/>
        <v>5</v>
      </c>
    </row>
    <row r="84" spans="3:14" ht="15">
      <c r="C84" s="41" t="s">
        <v>275</v>
      </c>
      <c r="D84" s="45" t="s">
        <v>160</v>
      </c>
      <c r="E84" s="37" t="s">
        <v>181</v>
      </c>
      <c r="F84" s="1">
        <v>1</v>
      </c>
      <c r="G84" s="1">
        <v>2</v>
      </c>
      <c r="H84" s="1">
        <v>0</v>
      </c>
      <c r="I84" s="1">
        <v>2</v>
      </c>
      <c r="J84" s="1">
        <v>0</v>
      </c>
      <c r="K84" s="1"/>
      <c r="L84" s="1"/>
      <c r="M84" s="1"/>
      <c r="N84" s="50">
        <f t="shared" si="2"/>
        <v>5</v>
      </c>
    </row>
    <row r="85" spans="3:14" ht="15">
      <c r="C85" s="41" t="s">
        <v>185</v>
      </c>
      <c r="D85" s="45" t="s">
        <v>160</v>
      </c>
      <c r="E85" s="37" t="s">
        <v>182</v>
      </c>
      <c r="F85" s="1">
        <v>0</v>
      </c>
      <c r="G85" s="1">
        <v>0</v>
      </c>
      <c r="H85" s="1">
        <v>2</v>
      </c>
      <c r="I85" s="1">
        <v>3</v>
      </c>
      <c r="J85" s="1"/>
      <c r="K85" s="1"/>
      <c r="L85" s="1"/>
      <c r="M85" s="1"/>
      <c r="N85" s="50">
        <f t="shared" si="2"/>
        <v>5</v>
      </c>
    </row>
    <row r="86" spans="3:14" ht="15">
      <c r="C86" s="41" t="s">
        <v>276</v>
      </c>
      <c r="D86" s="45" t="s">
        <v>160</v>
      </c>
      <c r="E86" s="37" t="s">
        <v>182</v>
      </c>
      <c r="F86" s="1">
        <v>0</v>
      </c>
      <c r="G86" s="1">
        <v>1</v>
      </c>
      <c r="H86" s="1">
        <v>0</v>
      </c>
      <c r="I86" s="1">
        <v>4</v>
      </c>
      <c r="J86" s="1"/>
      <c r="K86" s="1"/>
      <c r="L86" s="1"/>
      <c r="M86" s="1"/>
      <c r="N86" s="50">
        <f t="shared" si="2"/>
        <v>5</v>
      </c>
    </row>
    <row r="87" spans="3:14" ht="15">
      <c r="C87" s="41" t="s">
        <v>191</v>
      </c>
      <c r="D87" s="45" t="s">
        <v>160</v>
      </c>
      <c r="E87" s="37" t="s">
        <v>54</v>
      </c>
      <c r="F87" s="1">
        <v>0</v>
      </c>
      <c r="G87" s="1">
        <v>5</v>
      </c>
      <c r="H87" s="1">
        <v>0</v>
      </c>
      <c r="I87" s="1">
        <v>0</v>
      </c>
      <c r="J87" s="1">
        <v>0</v>
      </c>
      <c r="K87" s="1"/>
      <c r="L87" s="1"/>
      <c r="M87" s="1"/>
      <c r="N87" s="50">
        <f t="shared" si="2"/>
        <v>5</v>
      </c>
    </row>
    <row r="88" spans="3:14" ht="15">
      <c r="C88" s="41" t="s">
        <v>215</v>
      </c>
      <c r="D88" s="45" t="s">
        <v>160</v>
      </c>
      <c r="E88" s="37" t="s">
        <v>51</v>
      </c>
      <c r="F88" s="1">
        <v>1</v>
      </c>
      <c r="G88" s="1">
        <v>1</v>
      </c>
      <c r="H88" s="1">
        <v>2</v>
      </c>
      <c r="I88" s="1">
        <v>1</v>
      </c>
      <c r="J88" s="1"/>
      <c r="K88" s="1"/>
      <c r="L88" s="1"/>
      <c r="M88" s="1"/>
      <c r="N88" s="50">
        <f t="shared" si="2"/>
        <v>5</v>
      </c>
    </row>
    <row r="89" spans="3:14" ht="15">
      <c r="C89" s="41" t="s">
        <v>223</v>
      </c>
      <c r="D89" s="45" t="s">
        <v>160</v>
      </c>
      <c r="E89" s="37" t="s">
        <v>51</v>
      </c>
      <c r="F89" s="1">
        <v>1</v>
      </c>
      <c r="G89" s="1">
        <v>1</v>
      </c>
      <c r="H89" s="1">
        <v>2</v>
      </c>
      <c r="I89" s="1">
        <v>1</v>
      </c>
      <c r="J89" s="1"/>
      <c r="K89" s="1"/>
      <c r="L89" s="1"/>
      <c r="M89" s="1"/>
      <c r="N89" s="50">
        <f t="shared" si="2"/>
        <v>5</v>
      </c>
    </row>
    <row r="90" spans="3:14" ht="15">
      <c r="C90" s="41" t="s">
        <v>156</v>
      </c>
      <c r="D90" s="45" t="s">
        <v>160</v>
      </c>
      <c r="E90" s="37" t="s">
        <v>56</v>
      </c>
      <c r="F90" s="1">
        <v>0</v>
      </c>
      <c r="G90" s="1">
        <v>4</v>
      </c>
      <c r="H90" s="1">
        <v>0</v>
      </c>
      <c r="I90" s="1">
        <v>0</v>
      </c>
      <c r="J90" s="1"/>
      <c r="K90" s="1"/>
      <c r="L90" s="1"/>
      <c r="M90" s="1"/>
      <c r="N90" s="50">
        <f t="shared" si="2"/>
        <v>4</v>
      </c>
    </row>
    <row r="91" spans="3:14" ht="15">
      <c r="C91" s="41" t="s">
        <v>164</v>
      </c>
      <c r="D91" s="45" t="s">
        <v>160</v>
      </c>
      <c r="E91" s="37" t="s">
        <v>165</v>
      </c>
      <c r="F91" s="1">
        <v>0</v>
      </c>
      <c r="G91" s="1">
        <v>1</v>
      </c>
      <c r="H91" s="1">
        <v>2</v>
      </c>
      <c r="I91" s="1">
        <v>1</v>
      </c>
      <c r="J91" s="1"/>
      <c r="K91" s="1"/>
      <c r="L91" s="1"/>
      <c r="M91" s="1"/>
      <c r="N91" s="50">
        <f t="shared" si="2"/>
        <v>4</v>
      </c>
    </row>
    <row r="92" spans="3:14" ht="15">
      <c r="C92" s="41" t="s">
        <v>173</v>
      </c>
      <c r="D92" s="45" t="s">
        <v>160</v>
      </c>
      <c r="E92" s="37" t="s">
        <v>48</v>
      </c>
      <c r="F92" s="1">
        <v>3</v>
      </c>
      <c r="G92" s="1">
        <v>0</v>
      </c>
      <c r="H92" s="1">
        <v>1</v>
      </c>
      <c r="I92" s="1">
        <v>0</v>
      </c>
      <c r="J92" s="1">
        <v>0</v>
      </c>
      <c r="K92" s="1"/>
      <c r="L92" s="1"/>
      <c r="M92" s="1"/>
      <c r="N92" s="50">
        <f t="shared" si="2"/>
        <v>4</v>
      </c>
    </row>
    <row r="93" spans="3:14" ht="15">
      <c r="C93" s="41" t="s">
        <v>167</v>
      </c>
      <c r="D93" s="45" t="s">
        <v>160</v>
      </c>
      <c r="E93" s="37" t="s">
        <v>52</v>
      </c>
      <c r="F93" s="1">
        <v>1</v>
      </c>
      <c r="G93" s="1">
        <v>0</v>
      </c>
      <c r="H93" s="1">
        <v>3</v>
      </c>
      <c r="I93" s="1">
        <v>0</v>
      </c>
      <c r="J93" s="1"/>
      <c r="K93" s="1"/>
      <c r="L93" s="1"/>
      <c r="M93" s="1"/>
      <c r="N93" s="50">
        <f t="shared" si="2"/>
        <v>4</v>
      </c>
    </row>
    <row r="94" spans="3:14" ht="15">
      <c r="C94" s="41" t="s">
        <v>187</v>
      </c>
      <c r="D94" s="45" t="s">
        <v>160</v>
      </c>
      <c r="E94" s="37" t="s">
        <v>182</v>
      </c>
      <c r="F94" s="1">
        <v>1</v>
      </c>
      <c r="G94" s="1">
        <v>0</v>
      </c>
      <c r="H94" s="1">
        <v>1</v>
      </c>
      <c r="I94" s="1">
        <v>2</v>
      </c>
      <c r="J94" s="1"/>
      <c r="K94" s="1"/>
      <c r="L94" s="1"/>
      <c r="M94" s="1"/>
      <c r="N94" s="50">
        <f t="shared" si="2"/>
        <v>4</v>
      </c>
    </row>
    <row r="95" spans="3:14" ht="15">
      <c r="C95" s="41" t="s">
        <v>217</v>
      </c>
      <c r="D95" s="45" t="s">
        <v>160</v>
      </c>
      <c r="E95" s="37" t="s">
        <v>63</v>
      </c>
      <c r="F95" s="1">
        <v>0</v>
      </c>
      <c r="G95" s="1">
        <v>1</v>
      </c>
      <c r="H95" s="1">
        <v>2</v>
      </c>
      <c r="I95" s="1">
        <v>1</v>
      </c>
      <c r="J95" s="1"/>
      <c r="K95" s="1"/>
      <c r="L95" s="1"/>
      <c r="M95" s="1"/>
      <c r="N95" s="50">
        <f t="shared" si="2"/>
        <v>4</v>
      </c>
    </row>
    <row r="96" spans="3:14" ht="15">
      <c r="C96" s="41" t="s">
        <v>274</v>
      </c>
      <c r="D96" s="45" t="s">
        <v>160</v>
      </c>
      <c r="E96" s="37" t="s">
        <v>46</v>
      </c>
      <c r="F96" s="1">
        <v>0</v>
      </c>
      <c r="G96" s="1">
        <v>0</v>
      </c>
      <c r="H96" s="1">
        <v>3</v>
      </c>
      <c r="I96" s="1">
        <v>0</v>
      </c>
      <c r="J96" s="1"/>
      <c r="K96" s="1"/>
      <c r="L96" s="1"/>
      <c r="M96" s="1"/>
      <c r="N96" s="50">
        <f t="shared" si="2"/>
        <v>3</v>
      </c>
    </row>
    <row r="97" spans="3:14" ht="15">
      <c r="C97" s="41" t="s">
        <v>169</v>
      </c>
      <c r="D97" s="45" t="s">
        <v>160</v>
      </c>
      <c r="E97" s="37" t="s">
        <v>52</v>
      </c>
      <c r="F97" s="1">
        <v>1</v>
      </c>
      <c r="G97" s="1">
        <v>1</v>
      </c>
      <c r="H97" s="1">
        <v>0</v>
      </c>
      <c r="I97" s="1">
        <v>1</v>
      </c>
      <c r="J97" s="1"/>
      <c r="K97" s="1"/>
      <c r="L97" s="1"/>
      <c r="M97" s="1"/>
      <c r="N97" s="50">
        <f t="shared" si="2"/>
        <v>3</v>
      </c>
    </row>
    <row r="98" spans="3:14" ht="15">
      <c r="C98" s="41" t="s">
        <v>271</v>
      </c>
      <c r="D98" s="45" t="s">
        <v>160</v>
      </c>
      <c r="E98" s="37" t="s">
        <v>180</v>
      </c>
      <c r="F98" s="1">
        <v>2</v>
      </c>
      <c r="G98" s="1">
        <v>0</v>
      </c>
      <c r="H98" s="1">
        <v>0</v>
      </c>
      <c r="I98" s="1">
        <v>0</v>
      </c>
      <c r="J98" s="1">
        <v>1</v>
      </c>
      <c r="K98" s="1">
        <v>0</v>
      </c>
      <c r="L98" s="1">
        <v>0</v>
      </c>
      <c r="M98" s="1"/>
      <c r="N98" s="50">
        <f t="shared" si="2"/>
        <v>3</v>
      </c>
    </row>
    <row r="99" spans="3:14" ht="15">
      <c r="C99" s="41" t="s">
        <v>186</v>
      </c>
      <c r="D99" s="45" t="s">
        <v>160</v>
      </c>
      <c r="E99" s="37" t="s">
        <v>182</v>
      </c>
      <c r="F99" s="1">
        <v>2</v>
      </c>
      <c r="G99" s="1">
        <v>0</v>
      </c>
      <c r="H99" s="1">
        <v>1</v>
      </c>
      <c r="I99" s="1">
        <v>0</v>
      </c>
      <c r="J99" s="1"/>
      <c r="K99" s="1"/>
      <c r="L99" s="1"/>
      <c r="M99" s="1"/>
      <c r="N99" s="50">
        <f aca="true" t="shared" si="3" ref="N99:N118">SUM(F99:M99)</f>
        <v>3</v>
      </c>
    </row>
    <row r="100" spans="3:14" ht="15">
      <c r="C100" s="41" t="s">
        <v>194</v>
      </c>
      <c r="D100" s="45" t="s">
        <v>160</v>
      </c>
      <c r="E100" s="37" t="s">
        <v>209</v>
      </c>
      <c r="F100" s="1">
        <v>2</v>
      </c>
      <c r="G100" s="1">
        <v>0</v>
      </c>
      <c r="H100" s="1">
        <v>1</v>
      </c>
      <c r="I100" s="1">
        <v>0</v>
      </c>
      <c r="J100" s="1"/>
      <c r="K100" s="1"/>
      <c r="L100" s="1"/>
      <c r="M100" s="1"/>
      <c r="N100" s="50">
        <f t="shared" si="3"/>
        <v>3</v>
      </c>
    </row>
    <row r="101" spans="3:14" ht="15">
      <c r="C101" s="41" t="s">
        <v>226</v>
      </c>
      <c r="D101" s="45" t="s">
        <v>160</v>
      </c>
      <c r="E101" s="37" t="s">
        <v>57</v>
      </c>
      <c r="F101" s="1">
        <v>1</v>
      </c>
      <c r="G101" s="1">
        <v>0</v>
      </c>
      <c r="H101" s="1">
        <v>2</v>
      </c>
      <c r="I101" s="1">
        <v>0</v>
      </c>
      <c r="J101" s="1"/>
      <c r="K101" s="1"/>
      <c r="L101" s="1"/>
      <c r="M101" s="1"/>
      <c r="N101" s="50">
        <f t="shared" si="3"/>
        <v>3</v>
      </c>
    </row>
    <row r="102" spans="3:14" ht="15">
      <c r="C102" s="41" t="s">
        <v>227</v>
      </c>
      <c r="D102" s="45" t="s">
        <v>160</v>
      </c>
      <c r="E102" s="37" t="s">
        <v>57</v>
      </c>
      <c r="F102" s="1">
        <v>0</v>
      </c>
      <c r="G102" s="1">
        <v>0</v>
      </c>
      <c r="H102" s="1">
        <v>3</v>
      </c>
      <c r="I102" s="1">
        <v>0</v>
      </c>
      <c r="J102" s="1"/>
      <c r="K102" s="1"/>
      <c r="L102" s="1"/>
      <c r="M102" s="1"/>
      <c r="N102" s="50">
        <f t="shared" si="3"/>
        <v>3</v>
      </c>
    </row>
    <row r="103" spans="3:14" ht="15">
      <c r="C103" s="41" t="s">
        <v>162</v>
      </c>
      <c r="D103" s="45" t="s">
        <v>160</v>
      </c>
      <c r="E103" s="37" t="s">
        <v>165</v>
      </c>
      <c r="F103" s="1">
        <v>0</v>
      </c>
      <c r="G103" s="1">
        <v>2</v>
      </c>
      <c r="H103" s="1">
        <v>0</v>
      </c>
      <c r="I103" s="1">
        <v>0</v>
      </c>
      <c r="J103" s="1"/>
      <c r="K103" s="1"/>
      <c r="L103" s="1"/>
      <c r="M103" s="1"/>
      <c r="N103" s="50">
        <f t="shared" si="3"/>
        <v>2</v>
      </c>
    </row>
    <row r="104" spans="3:14" ht="15">
      <c r="C104" s="41" t="s">
        <v>163</v>
      </c>
      <c r="D104" s="45" t="s">
        <v>160</v>
      </c>
      <c r="E104" s="37" t="s">
        <v>165</v>
      </c>
      <c r="F104" s="1">
        <v>2</v>
      </c>
      <c r="G104" s="1">
        <v>0</v>
      </c>
      <c r="H104" s="1">
        <v>0</v>
      </c>
      <c r="I104" s="1">
        <v>0</v>
      </c>
      <c r="J104" s="1"/>
      <c r="K104" s="1"/>
      <c r="L104" s="1"/>
      <c r="M104" s="1"/>
      <c r="N104" s="50">
        <f t="shared" si="3"/>
        <v>2</v>
      </c>
    </row>
    <row r="105" spans="3:14" ht="15">
      <c r="C105" s="41" t="s">
        <v>277</v>
      </c>
      <c r="D105" s="45" t="s">
        <v>160</v>
      </c>
      <c r="E105" s="37" t="s">
        <v>48</v>
      </c>
      <c r="F105" s="1">
        <v>0</v>
      </c>
      <c r="G105" s="1">
        <v>1</v>
      </c>
      <c r="H105" s="1">
        <v>0</v>
      </c>
      <c r="I105" s="1">
        <v>1</v>
      </c>
      <c r="J105" s="1">
        <v>0</v>
      </c>
      <c r="K105" s="1"/>
      <c r="L105" s="1"/>
      <c r="M105" s="1"/>
      <c r="N105" s="50">
        <f t="shared" si="3"/>
        <v>2</v>
      </c>
    </row>
    <row r="106" spans="3:14" ht="15">
      <c r="C106" s="41" t="s">
        <v>157</v>
      </c>
      <c r="D106" s="45" t="s">
        <v>160</v>
      </c>
      <c r="E106" s="37" t="s">
        <v>56</v>
      </c>
      <c r="F106" s="1">
        <v>0</v>
      </c>
      <c r="G106" s="1">
        <v>0</v>
      </c>
      <c r="H106" s="1">
        <v>0</v>
      </c>
      <c r="I106" s="1">
        <v>1</v>
      </c>
      <c r="J106" s="1"/>
      <c r="K106" s="1"/>
      <c r="L106" s="1"/>
      <c r="M106" s="1"/>
      <c r="N106" s="50">
        <f t="shared" si="3"/>
        <v>1</v>
      </c>
    </row>
    <row r="107" spans="3:14" ht="15">
      <c r="C107" s="41" t="s">
        <v>175</v>
      </c>
      <c r="D107" s="45" t="s">
        <v>160</v>
      </c>
      <c r="E107" s="37" t="s">
        <v>52</v>
      </c>
      <c r="F107" s="1">
        <v>0</v>
      </c>
      <c r="G107" s="1">
        <v>0</v>
      </c>
      <c r="H107" s="1">
        <v>1</v>
      </c>
      <c r="I107" s="1">
        <v>0</v>
      </c>
      <c r="J107" s="1"/>
      <c r="K107" s="1"/>
      <c r="L107" s="1"/>
      <c r="M107" s="1"/>
      <c r="N107" s="50">
        <f t="shared" si="3"/>
        <v>1</v>
      </c>
    </row>
    <row r="108" spans="3:14" ht="15">
      <c r="C108" s="41" t="s">
        <v>179</v>
      </c>
      <c r="D108" s="45" t="s">
        <v>160</v>
      </c>
      <c r="E108" s="37" t="s">
        <v>180</v>
      </c>
      <c r="F108" s="1">
        <v>0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/>
      <c r="N108" s="50">
        <f t="shared" si="3"/>
        <v>1</v>
      </c>
    </row>
    <row r="109" spans="3:14" ht="15">
      <c r="C109" s="41" t="s">
        <v>228</v>
      </c>
      <c r="D109" s="45" t="s">
        <v>160</v>
      </c>
      <c r="E109" s="37" t="s">
        <v>57</v>
      </c>
      <c r="F109" s="1">
        <v>0</v>
      </c>
      <c r="G109" s="1">
        <v>0</v>
      </c>
      <c r="H109" s="1">
        <v>0</v>
      </c>
      <c r="I109" s="1">
        <v>1</v>
      </c>
      <c r="J109" s="1"/>
      <c r="K109" s="1"/>
      <c r="L109" s="1"/>
      <c r="M109" s="1"/>
      <c r="N109" s="50">
        <f t="shared" si="3"/>
        <v>1</v>
      </c>
    </row>
    <row r="110" spans="3:14" ht="15">
      <c r="C110" s="41" t="s">
        <v>153</v>
      </c>
      <c r="D110" s="45" t="s">
        <v>160</v>
      </c>
      <c r="E110" s="37" t="s">
        <v>58</v>
      </c>
      <c r="F110" s="1">
        <v>0</v>
      </c>
      <c r="G110" s="1">
        <v>0</v>
      </c>
      <c r="H110" s="1">
        <v>0</v>
      </c>
      <c r="I110" s="1">
        <v>0</v>
      </c>
      <c r="J110" s="1"/>
      <c r="K110" s="1"/>
      <c r="L110" s="1"/>
      <c r="M110" s="1"/>
      <c r="N110" s="50">
        <f t="shared" si="3"/>
        <v>0</v>
      </c>
    </row>
    <row r="111" spans="3:14" ht="15">
      <c r="C111" s="41" t="s">
        <v>273</v>
      </c>
      <c r="D111" s="45" t="s">
        <v>160</v>
      </c>
      <c r="E111" s="37" t="s">
        <v>46</v>
      </c>
      <c r="F111" s="1">
        <v>0</v>
      </c>
      <c r="G111" s="1">
        <v>0</v>
      </c>
      <c r="H111" s="1">
        <v>0</v>
      </c>
      <c r="I111" s="1">
        <v>0</v>
      </c>
      <c r="J111" s="1"/>
      <c r="K111" s="1"/>
      <c r="L111" s="1"/>
      <c r="M111" s="1"/>
      <c r="N111" s="50">
        <f t="shared" si="3"/>
        <v>0</v>
      </c>
    </row>
    <row r="112" spans="3:14" ht="15">
      <c r="C112" s="41" t="s">
        <v>171</v>
      </c>
      <c r="D112" s="45" t="s">
        <v>160</v>
      </c>
      <c r="E112" s="37" t="s">
        <v>53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/>
      <c r="N112" s="50">
        <f t="shared" si="3"/>
        <v>0</v>
      </c>
    </row>
    <row r="113" spans="3:14" ht="15">
      <c r="C113" s="41" t="s">
        <v>184</v>
      </c>
      <c r="D113" s="45" t="s">
        <v>160</v>
      </c>
      <c r="E113" s="37" t="s">
        <v>181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/>
      <c r="L113" s="1"/>
      <c r="M113" s="1"/>
      <c r="N113" s="50">
        <f t="shared" si="3"/>
        <v>0</v>
      </c>
    </row>
    <row r="114" spans="3:14" ht="15">
      <c r="C114" s="41" t="s">
        <v>198</v>
      </c>
      <c r="D114" s="45" t="s">
        <v>160</v>
      </c>
      <c r="E114" s="37" t="s">
        <v>208</v>
      </c>
      <c r="F114" s="1">
        <v>0</v>
      </c>
      <c r="G114" s="1">
        <v>0</v>
      </c>
      <c r="H114" s="1">
        <v>0</v>
      </c>
      <c r="I114" s="1">
        <v>0</v>
      </c>
      <c r="J114" s="1"/>
      <c r="K114" s="1"/>
      <c r="L114" s="1"/>
      <c r="M114" s="1"/>
      <c r="N114" s="50">
        <f t="shared" si="3"/>
        <v>0</v>
      </c>
    </row>
    <row r="115" spans="3:14" ht="15">
      <c r="C115" s="41" t="s">
        <v>192</v>
      </c>
      <c r="D115" s="45" t="s">
        <v>160</v>
      </c>
      <c r="E115" s="37" t="s">
        <v>62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/>
      <c r="L115" s="1"/>
      <c r="M115" s="1"/>
      <c r="N115" s="50">
        <f t="shared" si="3"/>
        <v>0</v>
      </c>
    </row>
    <row r="116" spans="3:14" ht="15">
      <c r="C116" s="41" t="s">
        <v>219</v>
      </c>
      <c r="D116" s="45" t="s">
        <v>160</v>
      </c>
      <c r="E116" s="37" t="s">
        <v>51</v>
      </c>
      <c r="F116" s="1">
        <v>0</v>
      </c>
      <c r="G116" s="1">
        <v>0</v>
      </c>
      <c r="H116" s="1">
        <v>0</v>
      </c>
      <c r="I116" s="1">
        <v>0</v>
      </c>
      <c r="J116" s="1"/>
      <c r="K116" s="1"/>
      <c r="L116" s="1"/>
      <c r="M116" s="1"/>
      <c r="N116" s="50">
        <f t="shared" si="3"/>
        <v>0</v>
      </c>
    </row>
    <row r="117" spans="3:14" ht="15">
      <c r="C117" s="41" t="s">
        <v>216</v>
      </c>
      <c r="D117" s="45" t="s">
        <v>160</v>
      </c>
      <c r="E117" s="37" t="s">
        <v>45</v>
      </c>
      <c r="F117" s="1">
        <v>0</v>
      </c>
      <c r="G117" s="1">
        <v>0</v>
      </c>
      <c r="H117" s="1">
        <v>0</v>
      </c>
      <c r="I117" s="1">
        <v>0</v>
      </c>
      <c r="J117" s="1"/>
      <c r="K117" s="1"/>
      <c r="L117" s="1"/>
      <c r="M117" s="1"/>
      <c r="N117" s="50">
        <f t="shared" si="3"/>
        <v>0</v>
      </c>
    </row>
    <row r="118" spans="3:14" ht="15">
      <c r="C118" s="41" t="s">
        <v>221</v>
      </c>
      <c r="D118" s="45" t="s">
        <v>160</v>
      </c>
      <c r="E118" s="37" t="s">
        <v>63</v>
      </c>
      <c r="F118" s="1">
        <v>0</v>
      </c>
      <c r="G118" s="1">
        <v>0</v>
      </c>
      <c r="H118" s="1">
        <v>0</v>
      </c>
      <c r="I118" s="1">
        <v>0</v>
      </c>
      <c r="J118" s="1"/>
      <c r="K118" s="1"/>
      <c r="L118" s="1"/>
      <c r="M118" s="1"/>
      <c r="N118" s="50">
        <f t="shared" si="3"/>
        <v>0</v>
      </c>
    </row>
    <row r="119" spans="3:14" ht="15">
      <c r="C119" s="42" t="s">
        <v>232</v>
      </c>
      <c r="D119" s="46" t="s">
        <v>254</v>
      </c>
      <c r="E119" s="38" t="s">
        <v>90</v>
      </c>
      <c r="F119" s="1">
        <v>10</v>
      </c>
      <c r="G119" s="1">
        <v>7</v>
      </c>
      <c r="H119" s="1">
        <v>7</v>
      </c>
      <c r="I119" s="1">
        <v>4</v>
      </c>
      <c r="J119" s="1"/>
      <c r="K119" s="1"/>
      <c r="L119" s="1"/>
      <c r="M119" s="1"/>
      <c r="N119" s="50">
        <f aca="true" t="shared" si="4" ref="N119:N158">SUM(F119:M119)</f>
        <v>28</v>
      </c>
    </row>
    <row r="120" spans="3:14" ht="15">
      <c r="C120" s="42" t="s">
        <v>234</v>
      </c>
      <c r="D120" s="46" t="s">
        <v>254</v>
      </c>
      <c r="E120" s="38" t="s">
        <v>91</v>
      </c>
      <c r="F120" s="1">
        <v>7</v>
      </c>
      <c r="G120" s="1">
        <v>5</v>
      </c>
      <c r="H120" s="1">
        <v>5</v>
      </c>
      <c r="I120" s="1">
        <v>1</v>
      </c>
      <c r="J120" s="1"/>
      <c r="K120" s="1"/>
      <c r="L120" s="1"/>
      <c r="M120" s="1"/>
      <c r="N120" s="50">
        <f t="shared" si="4"/>
        <v>18</v>
      </c>
    </row>
    <row r="121" spans="3:14" ht="15">
      <c r="C121" s="42" t="s">
        <v>248</v>
      </c>
      <c r="D121" s="46" t="s">
        <v>254</v>
      </c>
      <c r="E121" s="38" t="s">
        <v>88</v>
      </c>
      <c r="F121" s="1">
        <v>3</v>
      </c>
      <c r="G121" s="1">
        <v>2</v>
      </c>
      <c r="H121" s="1">
        <v>3</v>
      </c>
      <c r="I121" s="1">
        <v>6</v>
      </c>
      <c r="J121" s="1"/>
      <c r="K121" s="1"/>
      <c r="L121" s="1"/>
      <c r="M121" s="1"/>
      <c r="N121" s="50">
        <f t="shared" si="4"/>
        <v>14</v>
      </c>
    </row>
    <row r="122" spans="3:14" ht="15">
      <c r="C122" s="42" t="s">
        <v>230</v>
      </c>
      <c r="D122" s="46" t="s">
        <v>254</v>
      </c>
      <c r="E122" s="38" t="s">
        <v>88</v>
      </c>
      <c r="F122" s="1">
        <v>5</v>
      </c>
      <c r="G122" s="1">
        <v>7</v>
      </c>
      <c r="H122" s="1">
        <v>0</v>
      </c>
      <c r="I122" s="1">
        <v>0</v>
      </c>
      <c r="J122" s="1"/>
      <c r="K122" s="1"/>
      <c r="L122" s="1"/>
      <c r="M122" s="1"/>
      <c r="N122" s="50">
        <f t="shared" si="4"/>
        <v>12</v>
      </c>
    </row>
    <row r="123" spans="3:14" ht="15">
      <c r="C123" s="42" t="s">
        <v>233</v>
      </c>
      <c r="D123" s="46" t="s">
        <v>254</v>
      </c>
      <c r="E123" s="38" t="s">
        <v>92</v>
      </c>
      <c r="F123" s="1">
        <v>1</v>
      </c>
      <c r="G123" s="1">
        <v>0</v>
      </c>
      <c r="H123" s="1">
        <v>5</v>
      </c>
      <c r="I123" s="1">
        <v>5</v>
      </c>
      <c r="J123" s="1"/>
      <c r="K123" s="1"/>
      <c r="L123" s="1"/>
      <c r="M123" s="1"/>
      <c r="N123" s="50">
        <f t="shared" si="4"/>
        <v>11</v>
      </c>
    </row>
    <row r="124" spans="3:14" ht="15">
      <c r="C124" s="42" t="s">
        <v>251</v>
      </c>
      <c r="D124" s="46" t="s">
        <v>254</v>
      </c>
      <c r="E124" s="38" t="s">
        <v>92</v>
      </c>
      <c r="F124" s="1">
        <v>2</v>
      </c>
      <c r="G124" s="1">
        <v>4</v>
      </c>
      <c r="H124" s="1">
        <v>2</v>
      </c>
      <c r="I124" s="1">
        <v>3</v>
      </c>
      <c r="J124" s="1"/>
      <c r="K124" s="1"/>
      <c r="L124" s="1"/>
      <c r="M124" s="1"/>
      <c r="N124" s="50">
        <f t="shared" si="4"/>
        <v>11</v>
      </c>
    </row>
    <row r="125" spans="3:14" ht="15">
      <c r="C125" s="42" t="s">
        <v>252</v>
      </c>
      <c r="D125" s="46" t="s">
        <v>254</v>
      </c>
      <c r="E125" s="38" t="s">
        <v>91</v>
      </c>
      <c r="F125" s="1">
        <v>4</v>
      </c>
      <c r="G125" s="1">
        <v>3</v>
      </c>
      <c r="H125" s="1">
        <v>2</v>
      </c>
      <c r="I125" s="1">
        <v>2</v>
      </c>
      <c r="J125" s="1"/>
      <c r="K125" s="1"/>
      <c r="L125" s="1"/>
      <c r="M125" s="1"/>
      <c r="N125" s="50">
        <f t="shared" si="4"/>
        <v>11</v>
      </c>
    </row>
    <row r="126" spans="3:14" ht="15">
      <c r="C126" s="42" t="s">
        <v>231</v>
      </c>
      <c r="D126" s="46" t="s">
        <v>254</v>
      </c>
      <c r="E126" s="38" t="s">
        <v>89</v>
      </c>
      <c r="F126" s="1">
        <v>2</v>
      </c>
      <c r="G126" s="1">
        <v>1</v>
      </c>
      <c r="H126" s="1">
        <v>3</v>
      </c>
      <c r="I126" s="1">
        <v>3</v>
      </c>
      <c r="J126" s="1"/>
      <c r="K126" s="1"/>
      <c r="L126" s="1"/>
      <c r="M126" s="1"/>
      <c r="N126" s="50">
        <f t="shared" si="4"/>
        <v>9</v>
      </c>
    </row>
    <row r="127" spans="3:14" ht="15">
      <c r="C127" s="42" t="s">
        <v>253</v>
      </c>
      <c r="D127" s="46" t="s">
        <v>254</v>
      </c>
      <c r="E127" s="38" t="s">
        <v>93</v>
      </c>
      <c r="F127" s="1">
        <v>3</v>
      </c>
      <c r="G127" s="1">
        <v>2</v>
      </c>
      <c r="H127" s="1">
        <v>3</v>
      </c>
      <c r="I127" s="1">
        <v>0</v>
      </c>
      <c r="J127" s="1"/>
      <c r="K127" s="1"/>
      <c r="L127" s="1"/>
      <c r="M127" s="1"/>
      <c r="N127" s="50">
        <f t="shared" si="4"/>
        <v>8</v>
      </c>
    </row>
    <row r="128" spans="3:14" ht="15">
      <c r="C128" s="42" t="s">
        <v>243</v>
      </c>
      <c r="D128" s="46" t="s">
        <v>254</v>
      </c>
      <c r="E128" s="38" t="s">
        <v>89</v>
      </c>
      <c r="F128" s="1">
        <v>1</v>
      </c>
      <c r="G128" s="1">
        <v>0</v>
      </c>
      <c r="H128" s="1">
        <v>3</v>
      </c>
      <c r="I128" s="1">
        <v>3</v>
      </c>
      <c r="J128" s="1"/>
      <c r="K128" s="1"/>
      <c r="L128" s="1"/>
      <c r="M128" s="1"/>
      <c r="N128" s="50">
        <f t="shared" si="4"/>
        <v>7</v>
      </c>
    </row>
    <row r="129" spans="3:14" ht="15">
      <c r="C129" s="42" t="s">
        <v>240</v>
      </c>
      <c r="D129" s="46" t="s">
        <v>254</v>
      </c>
      <c r="E129" s="38" t="s">
        <v>91</v>
      </c>
      <c r="F129" s="1">
        <v>2</v>
      </c>
      <c r="G129" s="1">
        <v>3</v>
      </c>
      <c r="H129" s="1">
        <v>2</v>
      </c>
      <c r="I129" s="1">
        <v>0</v>
      </c>
      <c r="J129" s="1"/>
      <c r="K129" s="1"/>
      <c r="L129" s="1"/>
      <c r="M129" s="1"/>
      <c r="N129" s="50">
        <f t="shared" si="4"/>
        <v>7</v>
      </c>
    </row>
    <row r="130" spans="3:14" ht="15">
      <c r="C130" s="42" t="s">
        <v>236</v>
      </c>
      <c r="D130" s="46" t="s">
        <v>254</v>
      </c>
      <c r="E130" s="38" t="s">
        <v>88</v>
      </c>
      <c r="F130" s="1">
        <v>2</v>
      </c>
      <c r="G130" s="1">
        <v>0</v>
      </c>
      <c r="H130" s="1">
        <v>2</v>
      </c>
      <c r="I130" s="1">
        <v>2</v>
      </c>
      <c r="J130" s="1"/>
      <c r="K130" s="1"/>
      <c r="L130" s="1"/>
      <c r="M130" s="1"/>
      <c r="N130" s="50">
        <f t="shared" si="4"/>
        <v>6</v>
      </c>
    </row>
    <row r="131" spans="3:14" ht="15">
      <c r="C131" s="42" t="s">
        <v>238</v>
      </c>
      <c r="D131" s="46" t="s">
        <v>254</v>
      </c>
      <c r="E131" s="38" t="s">
        <v>90</v>
      </c>
      <c r="F131" s="1">
        <v>3</v>
      </c>
      <c r="G131" s="1">
        <v>2</v>
      </c>
      <c r="H131" s="1">
        <v>1</v>
      </c>
      <c r="I131" s="1">
        <v>0</v>
      </c>
      <c r="J131" s="1"/>
      <c r="K131" s="1"/>
      <c r="L131" s="1"/>
      <c r="M131" s="1"/>
      <c r="N131" s="50">
        <f t="shared" si="4"/>
        <v>6</v>
      </c>
    </row>
    <row r="132" spans="3:14" ht="15">
      <c r="C132" s="42" t="s">
        <v>237</v>
      </c>
      <c r="D132" s="46" t="s">
        <v>254</v>
      </c>
      <c r="E132" s="38" t="s">
        <v>89</v>
      </c>
      <c r="F132" s="1">
        <v>0</v>
      </c>
      <c r="G132" s="1">
        <v>1</v>
      </c>
      <c r="H132" s="1">
        <v>1</v>
      </c>
      <c r="I132" s="1">
        <v>1</v>
      </c>
      <c r="J132" s="1"/>
      <c r="K132" s="1"/>
      <c r="L132" s="1"/>
      <c r="M132" s="1"/>
      <c r="N132" s="50">
        <f t="shared" si="4"/>
        <v>3</v>
      </c>
    </row>
    <row r="133" spans="3:14" ht="15">
      <c r="C133" s="42" t="s">
        <v>235</v>
      </c>
      <c r="D133" s="46" t="s">
        <v>254</v>
      </c>
      <c r="E133" s="38" t="s">
        <v>93</v>
      </c>
      <c r="F133" s="1">
        <v>0</v>
      </c>
      <c r="G133" s="1">
        <v>2</v>
      </c>
      <c r="H133" s="1">
        <v>1</v>
      </c>
      <c r="I133" s="1">
        <v>0</v>
      </c>
      <c r="J133" s="1"/>
      <c r="K133" s="1"/>
      <c r="L133" s="1"/>
      <c r="M133" s="1"/>
      <c r="N133" s="50">
        <f t="shared" si="4"/>
        <v>3</v>
      </c>
    </row>
    <row r="134" spans="3:14" ht="15">
      <c r="C134" s="42" t="s">
        <v>247</v>
      </c>
      <c r="D134" s="46" t="s">
        <v>254</v>
      </c>
      <c r="E134" s="38" t="s">
        <v>93</v>
      </c>
      <c r="F134" s="1">
        <v>0</v>
      </c>
      <c r="G134" s="1">
        <v>3</v>
      </c>
      <c r="H134" s="1">
        <v>0</v>
      </c>
      <c r="I134" s="1">
        <v>0</v>
      </c>
      <c r="J134" s="1"/>
      <c r="K134" s="1"/>
      <c r="L134" s="1"/>
      <c r="M134" s="1"/>
      <c r="N134" s="50">
        <f t="shared" si="4"/>
        <v>3</v>
      </c>
    </row>
    <row r="135" spans="3:14" ht="15">
      <c r="C135" s="42" t="s">
        <v>245</v>
      </c>
      <c r="D135" s="46" t="s">
        <v>254</v>
      </c>
      <c r="E135" s="38" t="s">
        <v>92</v>
      </c>
      <c r="F135" s="1">
        <v>0</v>
      </c>
      <c r="G135" s="1">
        <v>1</v>
      </c>
      <c r="H135" s="1">
        <v>1</v>
      </c>
      <c r="I135" s="1">
        <v>0</v>
      </c>
      <c r="J135" s="1"/>
      <c r="K135" s="1"/>
      <c r="L135" s="1"/>
      <c r="M135" s="1"/>
      <c r="N135" s="50">
        <f t="shared" si="4"/>
        <v>2</v>
      </c>
    </row>
    <row r="136" spans="3:14" ht="15">
      <c r="C136" s="42" t="s">
        <v>241</v>
      </c>
      <c r="D136" s="46" t="s">
        <v>254</v>
      </c>
      <c r="E136" s="38" t="s">
        <v>93</v>
      </c>
      <c r="F136" s="1">
        <v>1</v>
      </c>
      <c r="G136" s="1">
        <v>1</v>
      </c>
      <c r="H136" s="1">
        <v>0</v>
      </c>
      <c r="I136" s="1">
        <v>0</v>
      </c>
      <c r="J136" s="1"/>
      <c r="K136" s="1"/>
      <c r="L136" s="1"/>
      <c r="M136" s="1"/>
      <c r="N136" s="50">
        <f t="shared" si="4"/>
        <v>2</v>
      </c>
    </row>
    <row r="137" spans="3:14" ht="15">
      <c r="C137" s="42" t="s">
        <v>242</v>
      </c>
      <c r="D137" s="46" t="s">
        <v>254</v>
      </c>
      <c r="E137" s="38" t="s">
        <v>88</v>
      </c>
      <c r="F137" s="1">
        <v>1</v>
      </c>
      <c r="G137" s="1">
        <v>0</v>
      </c>
      <c r="H137" s="1">
        <v>0</v>
      </c>
      <c r="I137" s="1">
        <v>0</v>
      </c>
      <c r="J137" s="1"/>
      <c r="K137" s="1"/>
      <c r="L137" s="1"/>
      <c r="M137" s="1"/>
      <c r="N137" s="50">
        <f t="shared" si="4"/>
        <v>1</v>
      </c>
    </row>
    <row r="138" spans="3:14" ht="15">
      <c r="C138" s="42" t="s">
        <v>249</v>
      </c>
      <c r="D138" s="46" t="s">
        <v>254</v>
      </c>
      <c r="E138" s="38" t="s">
        <v>89</v>
      </c>
      <c r="F138" s="1">
        <v>1</v>
      </c>
      <c r="G138" s="1">
        <v>0</v>
      </c>
      <c r="H138" s="1">
        <v>0</v>
      </c>
      <c r="I138" s="1">
        <v>0</v>
      </c>
      <c r="J138" s="1"/>
      <c r="K138" s="1"/>
      <c r="L138" s="1"/>
      <c r="M138" s="1"/>
      <c r="N138" s="50">
        <f t="shared" si="4"/>
        <v>1</v>
      </c>
    </row>
    <row r="139" spans="3:14" ht="15">
      <c r="C139" s="42" t="s">
        <v>244</v>
      </c>
      <c r="D139" s="46" t="s">
        <v>254</v>
      </c>
      <c r="E139" s="38" t="s">
        <v>90</v>
      </c>
      <c r="F139" s="1">
        <v>0</v>
      </c>
      <c r="G139" s="1">
        <v>1</v>
      </c>
      <c r="H139" s="1">
        <v>0</v>
      </c>
      <c r="I139" s="1">
        <v>0</v>
      </c>
      <c r="J139" s="1"/>
      <c r="K139" s="1"/>
      <c r="L139" s="1"/>
      <c r="M139" s="1"/>
      <c r="N139" s="50">
        <f t="shared" si="4"/>
        <v>1</v>
      </c>
    </row>
    <row r="140" spans="3:14" ht="15">
      <c r="C140" s="42" t="s">
        <v>250</v>
      </c>
      <c r="D140" s="46" t="s">
        <v>254</v>
      </c>
      <c r="E140" s="38" t="s">
        <v>90</v>
      </c>
      <c r="F140" s="1">
        <v>0</v>
      </c>
      <c r="G140" s="1">
        <v>0</v>
      </c>
      <c r="H140" s="1">
        <v>0</v>
      </c>
      <c r="I140" s="1">
        <v>0</v>
      </c>
      <c r="J140" s="1"/>
      <c r="K140" s="1"/>
      <c r="L140" s="1"/>
      <c r="M140" s="1"/>
      <c r="N140" s="50">
        <f t="shared" si="4"/>
        <v>0</v>
      </c>
    </row>
    <row r="141" spans="3:14" ht="15">
      <c r="C141" s="42" t="s">
        <v>239</v>
      </c>
      <c r="D141" s="46" t="s">
        <v>254</v>
      </c>
      <c r="E141" s="38" t="s">
        <v>92</v>
      </c>
      <c r="F141" s="1">
        <v>0</v>
      </c>
      <c r="G141" s="1">
        <v>0</v>
      </c>
      <c r="H141" s="1">
        <v>0</v>
      </c>
      <c r="I141" s="1">
        <v>0</v>
      </c>
      <c r="J141" s="1"/>
      <c r="K141" s="1"/>
      <c r="L141" s="1"/>
      <c r="M141" s="1"/>
      <c r="N141" s="50">
        <f t="shared" si="4"/>
        <v>0</v>
      </c>
    </row>
    <row r="142" spans="3:14" ht="15">
      <c r="C142" s="42" t="s">
        <v>246</v>
      </c>
      <c r="D142" s="46" t="s">
        <v>254</v>
      </c>
      <c r="E142" s="38" t="s">
        <v>91</v>
      </c>
      <c r="F142" s="1">
        <v>0</v>
      </c>
      <c r="G142" s="1">
        <v>0</v>
      </c>
      <c r="H142" s="1">
        <v>0</v>
      </c>
      <c r="I142" s="1">
        <v>0</v>
      </c>
      <c r="J142" s="1"/>
      <c r="K142" s="1"/>
      <c r="L142" s="1"/>
      <c r="M142" s="1"/>
      <c r="N142" s="50">
        <f t="shared" si="4"/>
        <v>0</v>
      </c>
    </row>
    <row r="143" spans="3:14" ht="15">
      <c r="C143" s="48" t="s">
        <v>258</v>
      </c>
      <c r="D143" s="49" t="s">
        <v>270</v>
      </c>
      <c r="E143" s="47" t="s">
        <v>97</v>
      </c>
      <c r="F143" s="1">
        <v>1</v>
      </c>
      <c r="G143" s="1">
        <v>3</v>
      </c>
      <c r="H143" s="1">
        <v>6</v>
      </c>
      <c r="I143" s="1">
        <v>2</v>
      </c>
      <c r="J143" s="1"/>
      <c r="K143" s="1"/>
      <c r="L143" s="1"/>
      <c r="M143" s="1"/>
      <c r="N143" s="50">
        <f t="shared" si="4"/>
        <v>12</v>
      </c>
    </row>
    <row r="144" spans="3:14" ht="15">
      <c r="C144" s="48" t="s">
        <v>259</v>
      </c>
      <c r="D144" s="49" t="s">
        <v>270</v>
      </c>
      <c r="E144" s="47" t="s">
        <v>94</v>
      </c>
      <c r="F144" s="1">
        <v>3</v>
      </c>
      <c r="G144" s="1">
        <v>4</v>
      </c>
      <c r="H144" s="1">
        <v>1</v>
      </c>
      <c r="I144" s="1">
        <v>2</v>
      </c>
      <c r="J144" s="1"/>
      <c r="K144" s="1"/>
      <c r="L144" s="1"/>
      <c r="M144" s="1"/>
      <c r="N144" s="50">
        <f t="shared" si="4"/>
        <v>10</v>
      </c>
    </row>
    <row r="145" spans="3:14" ht="15">
      <c r="C145" s="48" t="s">
        <v>265</v>
      </c>
      <c r="D145" s="49" t="s">
        <v>270</v>
      </c>
      <c r="E145" s="47" t="s">
        <v>97</v>
      </c>
      <c r="F145" s="1">
        <v>5</v>
      </c>
      <c r="G145" s="1">
        <v>2</v>
      </c>
      <c r="H145" s="1">
        <v>1</v>
      </c>
      <c r="I145" s="1">
        <v>2</v>
      </c>
      <c r="J145" s="1"/>
      <c r="K145" s="1"/>
      <c r="L145" s="1"/>
      <c r="M145" s="1"/>
      <c r="N145" s="50">
        <f t="shared" si="4"/>
        <v>10</v>
      </c>
    </row>
    <row r="146" spans="3:14" ht="15">
      <c r="C146" s="48" t="s">
        <v>256</v>
      </c>
      <c r="D146" s="49" t="s">
        <v>270</v>
      </c>
      <c r="E146" s="47" t="s">
        <v>95</v>
      </c>
      <c r="F146" s="1">
        <v>2</v>
      </c>
      <c r="G146" s="1">
        <v>4</v>
      </c>
      <c r="H146" s="1">
        <v>2</v>
      </c>
      <c r="I146" s="1">
        <v>1</v>
      </c>
      <c r="J146" s="1"/>
      <c r="K146" s="1"/>
      <c r="L146" s="1"/>
      <c r="M146" s="1"/>
      <c r="N146" s="50">
        <f t="shared" si="4"/>
        <v>9</v>
      </c>
    </row>
    <row r="147" spans="3:14" ht="15">
      <c r="C147" s="48" t="s">
        <v>272</v>
      </c>
      <c r="D147" s="49" t="s">
        <v>270</v>
      </c>
      <c r="E147" s="47" t="s">
        <v>96</v>
      </c>
      <c r="F147" s="1">
        <v>2</v>
      </c>
      <c r="G147" s="1">
        <v>1</v>
      </c>
      <c r="H147" s="1">
        <v>6</v>
      </c>
      <c r="I147" s="1">
        <v>0</v>
      </c>
      <c r="J147" s="1"/>
      <c r="K147" s="1"/>
      <c r="L147" s="1"/>
      <c r="M147" s="1"/>
      <c r="N147" s="50">
        <f t="shared" si="4"/>
        <v>9</v>
      </c>
    </row>
    <row r="148" spans="3:14" ht="15">
      <c r="C148" s="48" t="s">
        <v>260</v>
      </c>
      <c r="D148" s="49" t="s">
        <v>270</v>
      </c>
      <c r="E148" s="47" t="s">
        <v>95</v>
      </c>
      <c r="F148" s="1">
        <v>2</v>
      </c>
      <c r="G148" s="1">
        <v>1</v>
      </c>
      <c r="H148" s="1">
        <v>0</v>
      </c>
      <c r="I148" s="1">
        <v>5</v>
      </c>
      <c r="J148" s="1"/>
      <c r="K148" s="1"/>
      <c r="L148" s="1"/>
      <c r="M148" s="1"/>
      <c r="N148" s="50">
        <f t="shared" si="4"/>
        <v>8</v>
      </c>
    </row>
    <row r="149" spans="3:14" ht="15">
      <c r="C149" s="48" t="s">
        <v>266</v>
      </c>
      <c r="D149" s="49" t="s">
        <v>270</v>
      </c>
      <c r="E149" s="47" t="s">
        <v>94</v>
      </c>
      <c r="F149" s="1">
        <v>1</v>
      </c>
      <c r="G149" s="1">
        <v>4</v>
      </c>
      <c r="H149" s="1">
        <v>1</v>
      </c>
      <c r="I149" s="1">
        <v>1</v>
      </c>
      <c r="J149" s="1"/>
      <c r="K149" s="1"/>
      <c r="L149" s="1"/>
      <c r="M149" s="1"/>
      <c r="N149" s="50">
        <f t="shared" si="4"/>
        <v>7</v>
      </c>
    </row>
    <row r="150" spans="3:14" ht="15">
      <c r="C150" s="48" t="s">
        <v>255</v>
      </c>
      <c r="D150" s="49" t="s">
        <v>270</v>
      </c>
      <c r="E150" s="47" t="s">
        <v>94</v>
      </c>
      <c r="F150" s="1">
        <v>1</v>
      </c>
      <c r="G150" s="1">
        <v>0</v>
      </c>
      <c r="H150" s="1">
        <v>3</v>
      </c>
      <c r="I150" s="1">
        <v>0</v>
      </c>
      <c r="J150" s="1"/>
      <c r="K150" s="1"/>
      <c r="L150" s="1"/>
      <c r="M150" s="1"/>
      <c r="N150" s="50">
        <f t="shared" si="4"/>
        <v>4</v>
      </c>
    </row>
    <row r="151" spans="3:14" ht="15">
      <c r="C151" s="48" t="s">
        <v>267</v>
      </c>
      <c r="D151" s="49" t="s">
        <v>270</v>
      </c>
      <c r="E151" s="47" t="s">
        <v>95</v>
      </c>
      <c r="F151" s="1">
        <v>1</v>
      </c>
      <c r="G151" s="1">
        <v>0</v>
      </c>
      <c r="H151" s="1">
        <v>1</v>
      </c>
      <c r="I151" s="1">
        <v>1</v>
      </c>
      <c r="J151" s="1"/>
      <c r="K151" s="1"/>
      <c r="L151" s="1"/>
      <c r="M151" s="1"/>
      <c r="N151" s="50">
        <f t="shared" si="4"/>
        <v>3</v>
      </c>
    </row>
    <row r="152" spans="3:14" ht="15">
      <c r="C152" s="48" t="s">
        <v>268</v>
      </c>
      <c r="D152" s="49" t="s">
        <v>270</v>
      </c>
      <c r="E152" s="47" t="s">
        <v>96</v>
      </c>
      <c r="F152" s="1">
        <v>0</v>
      </c>
      <c r="G152" s="1">
        <v>0</v>
      </c>
      <c r="H152" s="1">
        <v>0</v>
      </c>
      <c r="I152" s="1">
        <v>1</v>
      </c>
      <c r="J152" s="1"/>
      <c r="K152" s="1"/>
      <c r="L152" s="1"/>
      <c r="M152" s="1"/>
      <c r="N152" s="50">
        <f t="shared" si="4"/>
        <v>1</v>
      </c>
    </row>
    <row r="153" spans="3:14" ht="15">
      <c r="C153" s="48" t="s">
        <v>262</v>
      </c>
      <c r="D153" s="49" t="s">
        <v>270</v>
      </c>
      <c r="E153" s="47" t="s">
        <v>97</v>
      </c>
      <c r="F153" s="1">
        <v>0</v>
      </c>
      <c r="G153" s="1">
        <v>1</v>
      </c>
      <c r="H153" s="1">
        <v>0</v>
      </c>
      <c r="I153" s="1">
        <v>0</v>
      </c>
      <c r="J153" s="1"/>
      <c r="K153" s="1"/>
      <c r="L153" s="1"/>
      <c r="M153" s="1"/>
      <c r="N153" s="50">
        <f t="shared" si="4"/>
        <v>1</v>
      </c>
    </row>
    <row r="154" spans="3:14" ht="15">
      <c r="C154" s="48" t="s">
        <v>263</v>
      </c>
      <c r="D154" s="49" t="s">
        <v>270</v>
      </c>
      <c r="E154" s="47" t="s">
        <v>94</v>
      </c>
      <c r="F154" s="1">
        <v>0</v>
      </c>
      <c r="G154" s="1">
        <v>0</v>
      </c>
      <c r="H154" s="1">
        <v>0</v>
      </c>
      <c r="I154" s="1">
        <v>0</v>
      </c>
      <c r="J154" s="1"/>
      <c r="K154" s="1"/>
      <c r="L154" s="1"/>
      <c r="M154" s="1"/>
      <c r="N154" s="50">
        <f t="shared" si="4"/>
        <v>0</v>
      </c>
    </row>
    <row r="155" spans="3:14" ht="15">
      <c r="C155" s="48" t="s">
        <v>264</v>
      </c>
      <c r="D155" s="49" t="s">
        <v>270</v>
      </c>
      <c r="E155" s="47" t="s">
        <v>95</v>
      </c>
      <c r="F155" s="1">
        <v>0</v>
      </c>
      <c r="G155" s="1">
        <v>0</v>
      </c>
      <c r="H155" s="1">
        <v>0</v>
      </c>
      <c r="I155" s="1">
        <v>0</v>
      </c>
      <c r="J155" s="1"/>
      <c r="K155" s="1"/>
      <c r="L155" s="1"/>
      <c r="M155" s="1"/>
      <c r="N155" s="50">
        <f t="shared" si="4"/>
        <v>0</v>
      </c>
    </row>
    <row r="156" spans="3:14" ht="15">
      <c r="C156" s="48" t="s">
        <v>257</v>
      </c>
      <c r="D156" s="49" t="s">
        <v>270</v>
      </c>
      <c r="E156" s="47" t="s">
        <v>96</v>
      </c>
      <c r="F156" s="1">
        <v>0</v>
      </c>
      <c r="G156" s="1">
        <v>0</v>
      </c>
      <c r="H156" s="1">
        <v>0</v>
      </c>
      <c r="I156" s="1">
        <v>0</v>
      </c>
      <c r="J156" s="1"/>
      <c r="K156" s="1"/>
      <c r="L156" s="1"/>
      <c r="M156" s="1"/>
      <c r="N156" s="50">
        <f t="shared" si="4"/>
        <v>0</v>
      </c>
    </row>
    <row r="157" spans="3:14" ht="15">
      <c r="C157" s="48" t="s">
        <v>261</v>
      </c>
      <c r="D157" s="49" t="s">
        <v>270</v>
      </c>
      <c r="E157" s="47" t="s">
        <v>96</v>
      </c>
      <c r="F157" s="1">
        <v>0</v>
      </c>
      <c r="G157" s="1">
        <v>0</v>
      </c>
      <c r="H157" s="1">
        <v>0</v>
      </c>
      <c r="I157" s="1">
        <v>0</v>
      </c>
      <c r="J157" s="1"/>
      <c r="K157" s="1"/>
      <c r="L157" s="1"/>
      <c r="M157" s="1"/>
      <c r="N157" s="50">
        <f t="shared" si="4"/>
        <v>0</v>
      </c>
    </row>
    <row r="158" spans="3:14" ht="15">
      <c r="C158" s="48" t="s">
        <v>269</v>
      </c>
      <c r="D158" s="49" t="s">
        <v>270</v>
      </c>
      <c r="E158" s="47" t="s">
        <v>97</v>
      </c>
      <c r="F158" s="1">
        <v>0</v>
      </c>
      <c r="G158" s="1">
        <v>0</v>
      </c>
      <c r="H158" s="1">
        <v>0</v>
      </c>
      <c r="I158" s="1">
        <v>0</v>
      </c>
      <c r="J158" s="1"/>
      <c r="K158" s="1"/>
      <c r="L158" s="1"/>
      <c r="M158" s="1"/>
      <c r="N158" s="50">
        <f t="shared" si="4"/>
        <v>0</v>
      </c>
    </row>
  </sheetData>
  <sheetProtection/>
  <autoFilter ref="D2:D15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O47"/>
  <sheetViews>
    <sheetView tabSelected="1" zoomScalePageLayoutView="0" workbookViewId="0" topLeftCell="A13">
      <selection activeCell="F11" sqref="F11:G11"/>
    </sheetView>
  </sheetViews>
  <sheetFormatPr defaultColWidth="9.140625" defaultRowHeight="15"/>
  <cols>
    <col min="1" max="1" width="11.8515625" style="0" bestFit="1" customWidth="1"/>
    <col min="2" max="2" width="8.7109375" style="379" customWidth="1"/>
    <col min="3" max="3" width="23.421875" style="0" bestFit="1" customWidth="1"/>
    <col min="4" max="4" width="13.421875" style="0" bestFit="1" customWidth="1"/>
    <col min="5" max="5" width="13.140625" style="0" bestFit="1" customWidth="1"/>
    <col min="6" max="6" width="10.8515625" style="0" bestFit="1" customWidth="1"/>
    <col min="7" max="7" width="10.57421875" style="0" customWidth="1"/>
    <col min="8" max="8" width="11.28125" style="0" bestFit="1" customWidth="1"/>
    <col min="11" max="11" width="21.57421875" style="0" bestFit="1" customWidth="1"/>
    <col min="12" max="12" width="11.140625" style="0" customWidth="1"/>
    <col min="13" max="13" width="12.140625" style="0" customWidth="1"/>
    <col min="15" max="15" width="10.7109375" style="0" customWidth="1"/>
  </cols>
  <sheetData>
    <row r="1" spans="8:13" ht="64.5" customHeight="1">
      <c r="H1" s="443" t="s">
        <v>631</v>
      </c>
      <c r="I1" s="444"/>
      <c r="J1" s="444"/>
      <c r="K1" s="444"/>
      <c r="L1" s="444"/>
      <c r="M1" s="444"/>
    </row>
    <row r="2" spans="2:15" ht="18">
      <c r="B2" s="382"/>
      <c r="C2" s="367" t="s">
        <v>423</v>
      </c>
      <c r="D2" s="27"/>
      <c r="E2" s="368" t="s">
        <v>424</v>
      </c>
      <c r="F2" s="369"/>
      <c r="G2" s="27"/>
      <c r="H2" s="27"/>
      <c r="I2" s="27"/>
      <c r="J2" s="27"/>
      <c r="K2" s="27"/>
      <c r="L2" s="371" t="s">
        <v>499</v>
      </c>
      <c r="M2" s="369"/>
      <c r="N2" s="370" t="s">
        <v>500</v>
      </c>
      <c r="O2" s="369"/>
    </row>
    <row r="3" spans="2:14" ht="14.25">
      <c r="B3" s="383">
        <v>1</v>
      </c>
      <c r="C3" s="27" t="s">
        <v>426</v>
      </c>
      <c r="D3" s="27">
        <v>1</v>
      </c>
      <c r="E3" s="27" t="s">
        <v>427</v>
      </c>
      <c r="F3" s="27"/>
      <c r="G3" s="27"/>
      <c r="H3" s="27"/>
      <c r="I3" s="27"/>
      <c r="J3" s="27"/>
      <c r="K3" s="27">
        <v>1</v>
      </c>
      <c r="L3" s="27" t="s">
        <v>428</v>
      </c>
      <c r="M3" s="27">
        <v>1</v>
      </c>
      <c r="N3" s="27" t="s">
        <v>417</v>
      </c>
    </row>
    <row r="4" spans="2:14" ht="14.25">
      <c r="B4" s="383">
        <v>2</v>
      </c>
      <c r="C4" s="27" t="s">
        <v>429</v>
      </c>
      <c r="D4" s="27">
        <v>2</v>
      </c>
      <c r="E4" s="27" t="s">
        <v>430</v>
      </c>
      <c r="F4" s="27"/>
      <c r="G4" s="27"/>
      <c r="H4" s="27"/>
      <c r="I4" s="27"/>
      <c r="J4" s="27"/>
      <c r="K4" s="27">
        <v>2</v>
      </c>
      <c r="L4" s="27" t="s">
        <v>413</v>
      </c>
      <c r="M4" s="27">
        <v>2</v>
      </c>
      <c r="N4" s="27" t="s">
        <v>431</v>
      </c>
    </row>
    <row r="5" spans="2:14" ht="14.25">
      <c r="B5" s="383">
        <v>3</v>
      </c>
      <c r="C5" s="27" t="s">
        <v>432</v>
      </c>
      <c r="D5" s="27">
        <v>3</v>
      </c>
      <c r="E5" s="27" t="s">
        <v>433</v>
      </c>
      <c r="F5" s="27"/>
      <c r="G5" s="27"/>
      <c r="H5" s="27"/>
      <c r="I5" s="27"/>
      <c r="J5" s="27"/>
      <c r="K5" s="27">
        <v>3</v>
      </c>
      <c r="L5" s="27" t="s">
        <v>434</v>
      </c>
      <c r="M5" s="27">
        <v>3</v>
      </c>
      <c r="N5" s="27" t="s">
        <v>80</v>
      </c>
    </row>
    <row r="6" spans="2:14" ht="14.25">
      <c r="B6" s="383">
        <v>4</v>
      </c>
      <c r="C6" s="27" t="s">
        <v>435</v>
      </c>
      <c r="D6" s="27">
        <v>4</v>
      </c>
      <c r="E6" s="27" t="s">
        <v>436</v>
      </c>
      <c r="F6" s="27"/>
      <c r="G6" s="27"/>
      <c r="H6" s="27"/>
      <c r="I6" s="27"/>
      <c r="J6" s="27"/>
      <c r="K6" s="27">
        <v>4</v>
      </c>
      <c r="L6" s="27" t="s">
        <v>415</v>
      </c>
      <c r="M6" s="27">
        <v>4</v>
      </c>
      <c r="N6" s="27" t="s">
        <v>420</v>
      </c>
    </row>
    <row r="7" spans="2:14" ht="14.25">
      <c r="B7" s="383">
        <v>5</v>
      </c>
      <c r="C7" s="27" t="s">
        <v>408</v>
      </c>
      <c r="D7" s="27"/>
      <c r="E7" s="27"/>
      <c r="F7" s="27"/>
      <c r="G7" s="27"/>
      <c r="H7" s="27"/>
      <c r="I7" s="27"/>
      <c r="J7" s="27"/>
      <c r="K7" s="27">
        <v>5</v>
      </c>
      <c r="L7" s="27" t="s">
        <v>437</v>
      </c>
      <c r="M7" s="27"/>
      <c r="N7" s="27"/>
    </row>
    <row r="8" spans="2:14" ht="14.25" customHeight="1">
      <c r="B8" s="383"/>
      <c r="C8" s="380" t="s">
        <v>438</v>
      </c>
      <c r="D8" s="381"/>
      <c r="E8" s="381"/>
      <c r="F8" s="27"/>
      <c r="G8" s="27"/>
      <c r="H8" s="27"/>
      <c r="I8" s="27"/>
      <c r="J8" s="27"/>
      <c r="K8" s="380" t="s">
        <v>503</v>
      </c>
      <c r="L8" s="381"/>
      <c r="M8" s="381"/>
      <c r="N8" s="27"/>
    </row>
    <row r="9" spans="3:13" ht="14.25">
      <c r="C9" s="381"/>
      <c r="D9" s="381"/>
      <c r="E9" s="381"/>
      <c r="F9" s="355" t="s">
        <v>439</v>
      </c>
      <c r="J9" t="s">
        <v>422</v>
      </c>
      <c r="K9" s="381"/>
      <c r="L9" s="381"/>
      <c r="M9" s="381"/>
    </row>
    <row r="10" spans="2:15" ht="14.25">
      <c r="B10" s="384">
        <v>0.3333333333333333</v>
      </c>
      <c r="C10" s="378" t="s">
        <v>501</v>
      </c>
      <c r="D10" s="378"/>
      <c r="E10" s="378"/>
      <c r="F10" s="355" t="s">
        <v>442</v>
      </c>
      <c r="G10" s="355" t="s">
        <v>443</v>
      </c>
      <c r="J10" s="362">
        <v>0.3333333333333333</v>
      </c>
      <c r="K10" s="378" t="s">
        <v>502</v>
      </c>
      <c r="L10" s="378" t="s">
        <v>441</v>
      </c>
      <c r="M10" s="378"/>
      <c r="N10" s="355" t="s">
        <v>442</v>
      </c>
      <c r="O10" s="360" t="s">
        <v>443</v>
      </c>
    </row>
    <row r="11" spans="1:15" ht="14.25">
      <c r="A11" s="27">
        <v>1</v>
      </c>
      <c r="B11" s="385">
        <v>0.3541666666666667</v>
      </c>
      <c r="C11" s="356" t="s">
        <v>444</v>
      </c>
      <c r="D11" s="356" t="s">
        <v>429</v>
      </c>
      <c r="E11" s="356" t="s">
        <v>408</v>
      </c>
      <c r="F11" s="372">
        <v>0.1361111111111111</v>
      </c>
      <c r="G11" s="374" t="s">
        <v>445</v>
      </c>
      <c r="H11" s="27"/>
      <c r="I11" s="27">
        <v>1</v>
      </c>
      <c r="J11" s="363">
        <v>0.3541666666666667</v>
      </c>
      <c r="K11" s="357" t="s">
        <v>446</v>
      </c>
      <c r="L11" s="357" t="s">
        <v>413</v>
      </c>
      <c r="M11" s="357" t="s">
        <v>437</v>
      </c>
      <c r="N11" s="372">
        <v>0.7125</v>
      </c>
      <c r="O11" s="374" t="s">
        <v>447</v>
      </c>
    </row>
    <row r="12" spans="1:15" ht="14.25">
      <c r="A12" s="27">
        <v>2</v>
      </c>
      <c r="B12" s="385">
        <v>0.3645833333333333</v>
      </c>
      <c r="C12" s="356" t="s">
        <v>448</v>
      </c>
      <c r="D12" s="356" t="s">
        <v>426</v>
      </c>
      <c r="E12" s="356" t="s">
        <v>435</v>
      </c>
      <c r="F12" s="372">
        <v>0.29930555555555555</v>
      </c>
      <c r="G12" s="374" t="s">
        <v>445</v>
      </c>
      <c r="H12" s="27"/>
      <c r="I12" s="27">
        <v>2</v>
      </c>
      <c r="J12" s="363">
        <v>0.3645833333333333</v>
      </c>
      <c r="K12" s="357" t="s">
        <v>449</v>
      </c>
      <c r="L12" s="357" t="s">
        <v>415</v>
      </c>
      <c r="M12" s="357" t="s">
        <v>428</v>
      </c>
      <c r="N12" s="373">
        <v>0.875</v>
      </c>
      <c r="O12" s="374" t="s">
        <v>447</v>
      </c>
    </row>
    <row r="13" spans="1:15" ht="14.25">
      <c r="A13" s="27">
        <v>3</v>
      </c>
      <c r="B13" s="385">
        <v>0.375</v>
      </c>
      <c r="C13" s="359" t="s">
        <v>450</v>
      </c>
      <c r="D13" s="359" t="s">
        <v>427</v>
      </c>
      <c r="E13" s="359" t="s">
        <v>436</v>
      </c>
      <c r="F13" s="373">
        <v>0.014583333333333332</v>
      </c>
      <c r="G13" s="374" t="s">
        <v>451</v>
      </c>
      <c r="H13" s="27"/>
      <c r="I13" s="27">
        <v>3</v>
      </c>
      <c r="J13" s="363">
        <v>0.375</v>
      </c>
      <c r="K13" s="358" t="s">
        <v>452</v>
      </c>
      <c r="L13" s="358" t="s">
        <v>417</v>
      </c>
      <c r="M13" s="358" t="s">
        <v>420</v>
      </c>
      <c r="N13" s="372">
        <v>0.13055555555555556</v>
      </c>
      <c r="O13" s="374" t="s">
        <v>453</v>
      </c>
    </row>
    <row r="14" spans="1:15" ht="14.25">
      <c r="A14" s="27">
        <v>4</v>
      </c>
      <c r="B14" s="385">
        <v>0.3854166666666667</v>
      </c>
      <c r="C14" s="356" t="s">
        <v>454</v>
      </c>
      <c r="D14" s="356" t="s">
        <v>432</v>
      </c>
      <c r="E14" s="356" t="s">
        <v>408</v>
      </c>
      <c r="F14" s="372">
        <v>0.21597222222222223</v>
      </c>
      <c r="G14" s="374" t="s">
        <v>451</v>
      </c>
      <c r="H14" s="27"/>
      <c r="I14" s="27">
        <v>4</v>
      </c>
      <c r="J14" s="363">
        <v>0.3854166666666667</v>
      </c>
      <c r="K14" s="357" t="s">
        <v>455</v>
      </c>
      <c r="L14" s="357" t="s">
        <v>434</v>
      </c>
      <c r="M14" s="357" t="s">
        <v>437</v>
      </c>
      <c r="N14" s="372">
        <v>0.04861111111111111</v>
      </c>
      <c r="O14" s="374" t="s">
        <v>453</v>
      </c>
    </row>
    <row r="15" spans="1:15" ht="14.25">
      <c r="A15" s="27">
        <v>5</v>
      </c>
      <c r="B15" s="385">
        <v>0.3958333333333333</v>
      </c>
      <c r="C15" s="356" t="s">
        <v>456</v>
      </c>
      <c r="D15" s="356" t="s">
        <v>429</v>
      </c>
      <c r="E15" s="356" t="s">
        <v>426</v>
      </c>
      <c r="F15" s="372">
        <v>0.04305555555555556</v>
      </c>
      <c r="G15" s="374" t="s">
        <v>445</v>
      </c>
      <c r="I15" s="27">
        <v>5</v>
      </c>
      <c r="J15" s="363">
        <v>0.3958333333333333</v>
      </c>
      <c r="K15" s="357" t="s">
        <v>457</v>
      </c>
      <c r="L15" s="357" t="s">
        <v>413</v>
      </c>
      <c r="M15" s="357" t="s">
        <v>428</v>
      </c>
      <c r="N15" s="373">
        <v>0.875</v>
      </c>
      <c r="O15" s="374" t="s">
        <v>447</v>
      </c>
    </row>
    <row r="16" spans="1:15" ht="14.25">
      <c r="A16" s="27">
        <v>6</v>
      </c>
      <c r="B16" s="385">
        <v>0.40625</v>
      </c>
      <c r="C16" s="359" t="s">
        <v>458</v>
      </c>
      <c r="D16" s="359" t="s">
        <v>430</v>
      </c>
      <c r="E16" s="359" t="s">
        <v>433</v>
      </c>
      <c r="F16" s="372">
        <v>0.4597222222222222</v>
      </c>
      <c r="G16" s="374" t="s">
        <v>445</v>
      </c>
      <c r="I16" s="27">
        <v>6</v>
      </c>
      <c r="J16" s="363">
        <v>0.40625</v>
      </c>
      <c r="K16" s="358" t="s">
        <v>459</v>
      </c>
      <c r="L16" s="358" t="s">
        <v>80</v>
      </c>
      <c r="M16" s="358" t="s">
        <v>431</v>
      </c>
      <c r="N16" s="373">
        <v>0.875</v>
      </c>
      <c r="O16" s="374" t="s">
        <v>447</v>
      </c>
    </row>
    <row r="17" spans="1:15" ht="14.25">
      <c r="A17" s="27">
        <v>7</v>
      </c>
      <c r="B17" s="385">
        <v>0.40625</v>
      </c>
      <c r="C17" s="356" t="s">
        <v>460</v>
      </c>
      <c r="D17" s="356" t="s">
        <v>432</v>
      </c>
      <c r="E17" s="356" t="s">
        <v>435</v>
      </c>
      <c r="F17" s="372">
        <v>0.30069444444444443</v>
      </c>
      <c r="G17" s="374" t="s">
        <v>451</v>
      </c>
      <c r="I17" s="27">
        <v>7</v>
      </c>
      <c r="J17" s="363">
        <v>0.40625</v>
      </c>
      <c r="K17" s="357" t="s">
        <v>461</v>
      </c>
      <c r="L17" s="357" t="s">
        <v>415</v>
      </c>
      <c r="M17" s="357" t="s">
        <v>434</v>
      </c>
      <c r="N17" s="372">
        <v>0.4604166666666667</v>
      </c>
      <c r="O17" s="374" t="s">
        <v>453</v>
      </c>
    </row>
    <row r="18" spans="1:15" ht="14.25">
      <c r="A18" s="27">
        <v>8</v>
      </c>
      <c r="B18" s="385">
        <v>0.4166666666666667</v>
      </c>
      <c r="C18" s="356" t="s">
        <v>462</v>
      </c>
      <c r="D18" s="356" t="s">
        <v>426</v>
      </c>
      <c r="E18" s="356" t="s">
        <v>408</v>
      </c>
      <c r="F18" s="372">
        <v>0.05486111111111111</v>
      </c>
      <c r="G18" s="374" t="s">
        <v>451</v>
      </c>
      <c r="I18" s="27">
        <v>8</v>
      </c>
      <c r="J18" s="363">
        <v>0.4166666666666667</v>
      </c>
      <c r="K18" s="357" t="s">
        <v>463</v>
      </c>
      <c r="L18" s="357" t="s">
        <v>428</v>
      </c>
      <c r="M18" s="357" t="s">
        <v>437</v>
      </c>
      <c r="N18" s="373">
        <v>0.014583333333333332</v>
      </c>
      <c r="O18" s="374" t="s">
        <v>453</v>
      </c>
    </row>
    <row r="19" spans="1:15" ht="14.25">
      <c r="A19" s="27">
        <v>9</v>
      </c>
      <c r="B19" s="385">
        <v>0.4270833333333333</v>
      </c>
      <c r="C19" s="359" t="s">
        <v>464</v>
      </c>
      <c r="D19" s="359" t="s">
        <v>427</v>
      </c>
      <c r="E19" s="359" t="s">
        <v>433</v>
      </c>
      <c r="F19" s="373">
        <v>0.014583333333333332</v>
      </c>
      <c r="G19" s="374" t="s">
        <v>445</v>
      </c>
      <c r="I19" s="27">
        <v>9</v>
      </c>
      <c r="J19" s="363">
        <v>0.4270833333333333</v>
      </c>
      <c r="K19" s="358" t="s">
        <v>465</v>
      </c>
      <c r="L19" s="358" t="s">
        <v>417</v>
      </c>
      <c r="M19" s="358" t="s">
        <v>80</v>
      </c>
      <c r="N19" s="372">
        <v>0.21875</v>
      </c>
      <c r="O19" s="374" t="s">
        <v>447</v>
      </c>
    </row>
    <row r="20" spans="1:15" ht="14.25">
      <c r="A20" s="27">
        <v>10</v>
      </c>
      <c r="B20" s="385">
        <v>0.4375</v>
      </c>
      <c r="C20" s="356" t="s">
        <v>466</v>
      </c>
      <c r="D20" s="356" t="s">
        <v>429</v>
      </c>
      <c r="E20" s="356" t="s">
        <v>435</v>
      </c>
      <c r="F20" s="372">
        <v>0.4284722222222222</v>
      </c>
      <c r="G20" s="374" t="s">
        <v>445</v>
      </c>
      <c r="I20" s="27">
        <v>10</v>
      </c>
      <c r="J20" s="363">
        <v>0.4375</v>
      </c>
      <c r="K20" s="357" t="s">
        <v>467</v>
      </c>
      <c r="L20" s="357" t="s">
        <v>413</v>
      </c>
      <c r="M20" s="357" t="s">
        <v>415</v>
      </c>
      <c r="N20" s="372">
        <v>0.3770833333333334</v>
      </c>
      <c r="O20" s="374" t="s">
        <v>447</v>
      </c>
    </row>
    <row r="21" spans="1:15" ht="14.25">
      <c r="A21" s="27">
        <v>11</v>
      </c>
      <c r="B21" s="385">
        <v>0.4479166666666667</v>
      </c>
      <c r="C21" s="356" t="s">
        <v>468</v>
      </c>
      <c r="D21" s="356" t="s">
        <v>426</v>
      </c>
      <c r="E21" s="356" t="s">
        <v>432</v>
      </c>
      <c r="F21" s="372">
        <v>0.04513888888888889</v>
      </c>
      <c r="G21" s="374" t="s">
        <v>451</v>
      </c>
      <c r="I21" s="27">
        <v>11</v>
      </c>
      <c r="J21" s="363">
        <v>0.4479166666666667</v>
      </c>
      <c r="K21" s="357" t="s">
        <v>469</v>
      </c>
      <c r="L21" s="357" t="s">
        <v>428</v>
      </c>
      <c r="M21" s="357" t="s">
        <v>434</v>
      </c>
      <c r="N21" s="373">
        <v>0.014583333333333332</v>
      </c>
      <c r="O21" s="374" t="s">
        <v>453</v>
      </c>
    </row>
    <row r="22" spans="1:15" ht="14.25">
      <c r="A22" s="27">
        <v>12</v>
      </c>
      <c r="B22" s="385">
        <v>0.46875</v>
      </c>
      <c r="C22" s="359" t="s">
        <v>470</v>
      </c>
      <c r="D22" s="359" t="s">
        <v>430</v>
      </c>
      <c r="E22" s="359" t="s">
        <v>436</v>
      </c>
      <c r="F22" s="372">
        <v>0.21875</v>
      </c>
      <c r="G22" s="374" t="s">
        <v>451</v>
      </c>
      <c r="I22" s="27">
        <v>12</v>
      </c>
      <c r="J22" s="363">
        <v>0.46875</v>
      </c>
      <c r="K22" s="358" t="s">
        <v>471</v>
      </c>
      <c r="L22" s="358" t="s">
        <v>420</v>
      </c>
      <c r="M22" s="358" t="s">
        <v>431</v>
      </c>
      <c r="N22" s="373">
        <v>0.875</v>
      </c>
      <c r="O22" s="374" t="s">
        <v>453</v>
      </c>
    </row>
    <row r="23" spans="1:15" ht="14.25">
      <c r="A23" s="27">
        <v>13</v>
      </c>
      <c r="B23" s="385">
        <v>0.4583333333333333</v>
      </c>
      <c r="C23" s="356" t="s">
        <v>472</v>
      </c>
      <c r="D23" s="356" t="s">
        <v>435</v>
      </c>
      <c r="E23" s="356" t="s">
        <v>408</v>
      </c>
      <c r="F23" s="372">
        <v>0.3416666666666666</v>
      </c>
      <c r="G23" s="374" t="s">
        <v>445</v>
      </c>
      <c r="I23" s="27">
        <v>13</v>
      </c>
      <c r="J23" s="363">
        <v>0.4583333333333333</v>
      </c>
      <c r="K23" s="357" t="s">
        <v>473</v>
      </c>
      <c r="L23" s="357" t="s">
        <v>415</v>
      </c>
      <c r="M23" s="357" t="s">
        <v>437</v>
      </c>
      <c r="N23" s="372">
        <v>0.3847222222222222</v>
      </c>
      <c r="O23" s="374" t="s">
        <v>447</v>
      </c>
    </row>
    <row r="24" spans="1:15" ht="14.25">
      <c r="A24" s="27">
        <v>14</v>
      </c>
      <c r="B24" s="385">
        <v>0.46875</v>
      </c>
      <c r="C24" s="356" t="s">
        <v>474</v>
      </c>
      <c r="D24" s="356" t="s">
        <v>429</v>
      </c>
      <c r="E24" s="356" t="s">
        <v>432</v>
      </c>
      <c r="F24" s="372">
        <v>0.41875</v>
      </c>
      <c r="G24" s="374" t="s">
        <v>445</v>
      </c>
      <c r="I24" s="27">
        <v>14</v>
      </c>
      <c r="J24" s="363">
        <v>0.46875</v>
      </c>
      <c r="K24" s="357" t="s">
        <v>475</v>
      </c>
      <c r="L24" s="357" t="s">
        <v>413</v>
      </c>
      <c r="M24" s="357" t="s">
        <v>434</v>
      </c>
      <c r="N24" s="372">
        <v>0.6270833333333333</v>
      </c>
      <c r="O24" s="374" t="s">
        <v>447</v>
      </c>
    </row>
    <row r="25" spans="1:15" ht="14.25">
      <c r="A25" s="27">
        <v>15</v>
      </c>
      <c r="B25" s="385">
        <v>0.5</v>
      </c>
      <c r="C25" s="359" t="s">
        <v>476</v>
      </c>
      <c r="D25" s="359" t="s">
        <v>427</v>
      </c>
      <c r="E25" s="359" t="s">
        <v>430</v>
      </c>
      <c r="F25" s="373">
        <v>0.014583333333333332</v>
      </c>
      <c r="G25" s="374" t="s">
        <v>451</v>
      </c>
      <c r="I25" s="27">
        <v>15</v>
      </c>
      <c r="J25" s="363">
        <v>0.5</v>
      </c>
      <c r="K25" s="358" t="s">
        <v>477</v>
      </c>
      <c r="L25" s="358" t="s">
        <v>417</v>
      </c>
      <c r="M25" s="358" t="s">
        <v>431</v>
      </c>
      <c r="N25" s="373">
        <v>0.875</v>
      </c>
      <c r="O25" s="374" t="s">
        <v>453</v>
      </c>
    </row>
    <row r="26" spans="1:15" ht="14.25">
      <c r="A26" s="27">
        <v>16</v>
      </c>
      <c r="B26" s="385">
        <v>0.4791666666666667</v>
      </c>
      <c r="C26" s="359" t="s">
        <v>478</v>
      </c>
      <c r="D26" s="359" t="s">
        <v>433</v>
      </c>
      <c r="E26" s="359" t="s">
        <v>436</v>
      </c>
      <c r="F26" s="372">
        <v>0.17569444444444446</v>
      </c>
      <c r="G26" s="374" t="s">
        <v>451</v>
      </c>
      <c r="I26" s="27">
        <v>16</v>
      </c>
      <c r="J26" s="363">
        <v>0.4791666666666667</v>
      </c>
      <c r="K26" s="358" t="s">
        <v>479</v>
      </c>
      <c r="L26" s="358" t="s">
        <v>420</v>
      </c>
      <c r="M26" s="358" t="s">
        <v>80</v>
      </c>
      <c r="N26" s="372">
        <v>0.29930555555555555</v>
      </c>
      <c r="O26" s="374" t="s">
        <v>453</v>
      </c>
    </row>
    <row r="27" spans="1:15" ht="14.25">
      <c r="A27" s="27"/>
      <c r="B27" s="385">
        <v>0.53125</v>
      </c>
      <c r="C27" s="378" t="s">
        <v>382</v>
      </c>
      <c r="D27" s="378"/>
      <c r="E27" s="378"/>
      <c r="F27" s="366"/>
      <c r="G27" s="366"/>
      <c r="H27" s="366"/>
      <c r="I27" s="366"/>
      <c r="J27" s="366"/>
      <c r="K27" s="366"/>
      <c r="L27" s="366"/>
      <c r="M27" s="366"/>
      <c r="N27" s="366"/>
      <c r="O27" s="366"/>
    </row>
    <row r="28" spans="1:15" ht="14.25">
      <c r="A28" s="27">
        <v>17</v>
      </c>
      <c r="B28" s="386">
        <v>0.5</v>
      </c>
      <c r="C28" s="27" t="s">
        <v>504</v>
      </c>
      <c r="D28" s="27" t="s">
        <v>480</v>
      </c>
      <c r="E28" s="27" t="s">
        <v>481</v>
      </c>
      <c r="F28" s="372">
        <v>0.6298611111111111</v>
      </c>
      <c r="G28" s="388" t="s">
        <v>482</v>
      </c>
      <c r="I28" s="27">
        <v>17</v>
      </c>
      <c r="J28" s="361">
        <v>0.5</v>
      </c>
      <c r="K28" t="s">
        <v>506</v>
      </c>
      <c r="L28" s="27" t="s">
        <v>80</v>
      </c>
      <c r="M28" s="27" t="s">
        <v>435</v>
      </c>
      <c r="N28" s="372">
        <v>0.5479166666666667</v>
      </c>
      <c r="O28" s="374" t="s">
        <v>483</v>
      </c>
    </row>
    <row r="29" spans="1:15" ht="14.25">
      <c r="A29" s="27">
        <v>18</v>
      </c>
      <c r="B29" s="386">
        <v>0.5208333333333334</v>
      </c>
      <c r="C29" s="27" t="s">
        <v>505</v>
      </c>
      <c r="D29" s="27" t="s">
        <v>484</v>
      </c>
      <c r="E29" s="27" t="s">
        <v>485</v>
      </c>
      <c r="F29" s="372">
        <v>0.5437500000000001</v>
      </c>
      <c r="G29" s="374" t="s">
        <v>482</v>
      </c>
      <c r="I29">
        <v>18</v>
      </c>
      <c r="J29" s="361">
        <v>0.5208333333333334</v>
      </c>
      <c r="K29" t="s">
        <v>507</v>
      </c>
      <c r="L29" s="27" t="s">
        <v>430</v>
      </c>
      <c r="M29" s="27" t="s">
        <v>486</v>
      </c>
      <c r="N29" s="372">
        <v>0.3854166666666667</v>
      </c>
      <c r="O29" s="374" t="s">
        <v>483</v>
      </c>
    </row>
    <row r="30" spans="1:15" ht="14.25">
      <c r="A30" s="57" t="s">
        <v>510</v>
      </c>
      <c r="B30" s="386">
        <v>0.53125</v>
      </c>
      <c r="C30" t="s">
        <v>487</v>
      </c>
      <c r="D30" s="27" t="s">
        <v>480</v>
      </c>
      <c r="E30" s="27" t="s">
        <v>80</v>
      </c>
      <c r="F30" s="372">
        <v>0.6326388888888889</v>
      </c>
      <c r="G30" s="374" t="s">
        <v>482</v>
      </c>
      <c r="H30" t="s">
        <v>20</v>
      </c>
      <c r="I30" s="27">
        <v>19</v>
      </c>
      <c r="J30" s="361">
        <v>0.53125</v>
      </c>
      <c r="K30" t="s">
        <v>488</v>
      </c>
      <c r="L30" s="27" t="s">
        <v>484</v>
      </c>
      <c r="M30" s="27" t="s">
        <v>486</v>
      </c>
      <c r="N30" s="372">
        <v>0.7576388888888889</v>
      </c>
      <c r="O30" s="374" t="s">
        <v>483</v>
      </c>
    </row>
    <row r="31" spans="1:15" ht="14.25">
      <c r="A31" s="389" t="s">
        <v>508</v>
      </c>
      <c r="B31" s="386">
        <v>0.5416666666666666</v>
      </c>
      <c r="C31" t="s">
        <v>489</v>
      </c>
      <c r="D31" s="27" t="s">
        <v>408</v>
      </c>
      <c r="E31" s="27" t="s">
        <v>490</v>
      </c>
      <c r="F31" s="372">
        <v>0.5520833333333334</v>
      </c>
      <c r="G31" s="374" t="s">
        <v>482</v>
      </c>
      <c r="H31" s="355" t="s">
        <v>509</v>
      </c>
      <c r="I31">
        <v>20</v>
      </c>
      <c r="J31" s="361">
        <v>0.5416666666666666</v>
      </c>
      <c r="K31" t="s">
        <v>491</v>
      </c>
      <c r="L31" s="27" t="s">
        <v>80</v>
      </c>
      <c r="M31" s="27" t="s">
        <v>486</v>
      </c>
      <c r="N31" s="372">
        <v>0.7979166666666666</v>
      </c>
      <c r="O31" s="374" t="s">
        <v>483</v>
      </c>
    </row>
    <row r="32" spans="1:15" ht="14.25">
      <c r="A32" s="27"/>
      <c r="B32" s="386">
        <v>0.5520833333333334</v>
      </c>
      <c r="C32" s="378" t="s">
        <v>492</v>
      </c>
      <c r="D32" s="378"/>
      <c r="E32" s="378"/>
      <c r="F32" s="366"/>
      <c r="G32" s="366"/>
      <c r="H32" s="366"/>
      <c r="I32" s="366"/>
      <c r="J32" s="366"/>
      <c r="K32" s="366"/>
      <c r="L32" s="366"/>
      <c r="M32" s="366"/>
      <c r="N32" s="366"/>
      <c r="O32" s="366"/>
    </row>
    <row r="33" ht="14.25">
      <c r="A33" s="27"/>
    </row>
    <row r="34" spans="1:9" ht="14.25">
      <c r="A34" s="27"/>
      <c r="C34" s="365" t="s">
        <v>493</v>
      </c>
      <c r="I34" s="27"/>
    </row>
    <row r="35" spans="1:3" ht="14.25">
      <c r="A35" t="s">
        <v>494</v>
      </c>
      <c r="B35" s="387" t="s">
        <v>9</v>
      </c>
      <c r="C35" t="s">
        <v>484</v>
      </c>
    </row>
    <row r="36" spans="1:3" ht="14.25">
      <c r="A36" t="s">
        <v>494</v>
      </c>
      <c r="B36" s="387" t="s">
        <v>10</v>
      </c>
      <c r="C36" t="s">
        <v>480</v>
      </c>
    </row>
    <row r="37" spans="1:3" ht="14.25">
      <c r="A37" t="s">
        <v>494</v>
      </c>
      <c r="B37" s="387" t="s">
        <v>11</v>
      </c>
      <c r="C37" t="s">
        <v>80</v>
      </c>
    </row>
    <row r="38" spans="2:3" ht="14.25">
      <c r="B38" s="379" t="s">
        <v>12</v>
      </c>
      <c r="C38" t="s">
        <v>486</v>
      </c>
    </row>
    <row r="41" ht="14.25">
      <c r="C41" s="365" t="s">
        <v>382</v>
      </c>
    </row>
    <row r="42" spans="2:3" ht="14.25">
      <c r="B42" s="379" t="s">
        <v>9</v>
      </c>
      <c r="C42" t="s">
        <v>495</v>
      </c>
    </row>
    <row r="43" spans="2:3" ht="14.25">
      <c r="B43" s="379" t="s">
        <v>10</v>
      </c>
      <c r="C43" t="s">
        <v>496</v>
      </c>
    </row>
    <row r="44" spans="2:3" ht="14.25">
      <c r="B44" s="379" t="s">
        <v>11</v>
      </c>
      <c r="C44" t="s">
        <v>497</v>
      </c>
    </row>
    <row r="47" spans="3:4" ht="14.25">
      <c r="C47" s="365" t="s">
        <v>498</v>
      </c>
      <c r="D47" s="365"/>
    </row>
  </sheetData>
  <sheetProtection/>
  <mergeCells count="10">
    <mergeCell ref="C27:O27"/>
    <mergeCell ref="C32:O32"/>
    <mergeCell ref="H1:M1"/>
    <mergeCell ref="E2:F2"/>
    <mergeCell ref="L2:M2"/>
    <mergeCell ref="N2:O2"/>
    <mergeCell ref="C10:E10"/>
    <mergeCell ref="K10:M10"/>
    <mergeCell ref="C8:E9"/>
    <mergeCell ref="K8:M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E72"/>
  <sheetViews>
    <sheetView zoomScalePageLayoutView="0" workbookViewId="0" topLeftCell="A32">
      <selection activeCell="AE49" sqref="AE49:AE50"/>
    </sheetView>
  </sheetViews>
  <sheetFormatPr defaultColWidth="9.140625" defaultRowHeight="15"/>
  <cols>
    <col min="1" max="1" width="22.00390625" style="0" customWidth="1"/>
    <col min="2" max="2" width="6.8515625" style="0" customWidth="1"/>
    <col min="3" max="3" width="7.00390625" style="0" customWidth="1"/>
    <col min="4" max="4" width="8.140625" style="0" customWidth="1"/>
    <col min="5" max="5" width="7.421875" style="0" customWidth="1"/>
    <col min="6" max="6" width="7.00390625" style="0" customWidth="1"/>
    <col min="7" max="7" width="7.8515625" style="0" customWidth="1"/>
    <col min="8" max="8" width="7.140625" style="0" customWidth="1"/>
    <col min="9" max="9" width="6.421875" style="0" customWidth="1"/>
    <col min="10" max="11" width="6.140625" style="0" customWidth="1"/>
    <col min="12" max="12" width="8.8515625" style="0" hidden="1" customWidth="1"/>
    <col min="13" max="13" width="10.8515625" style="0" hidden="1" customWidth="1"/>
    <col min="14" max="20" width="9.140625" style="0" hidden="1" customWidth="1"/>
    <col min="21" max="21" width="8.57421875" style="0" customWidth="1"/>
    <col min="22" max="22" width="19.57421875" style="0" customWidth="1"/>
  </cols>
  <sheetData>
    <row r="1" ht="15" thickBot="1"/>
    <row r="2" spans="1:30" ht="16.5" thickBot="1" thickTop="1">
      <c r="A2" s="3" t="s">
        <v>7</v>
      </c>
      <c r="B2" s="179" t="str">
        <f>A3</f>
        <v>THURI TITÁNOK</v>
      </c>
      <c r="C2" s="179"/>
      <c r="D2" s="179" t="str">
        <f>A5</f>
        <v>BÉLA BOYS</v>
      </c>
      <c r="E2" s="179"/>
      <c r="F2" s="179" t="str">
        <f>A7</f>
        <v>KÖZGÁZ FIÚ</v>
      </c>
      <c r="G2" s="179"/>
      <c r="H2" s="188" t="str">
        <f>A9</f>
        <v>VETÉSI 2</v>
      </c>
      <c r="I2" s="188"/>
      <c r="J2" s="188" t="str">
        <f>A11</f>
        <v>TÜRR A</v>
      </c>
      <c r="K2" s="188"/>
      <c r="L2" s="179">
        <f>A13</f>
        <v>0</v>
      </c>
      <c r="M2" s="179"/>
      <c r="N2" s="1"/>
      <c r="V2" s="6" t="s">
        <v>7</v>
      </c>
      <c r="W2" s="4" t="s">
        <v>1</v>
      </c>
      <c r="X2" s="4" t="s">
        <v>2</v>
      </c>
      <c r="Y2" s="4" t="s">
        <v>0</v>
      </c>
      <c r="Z2" s="4" t="s">
        <v>3</v>
      </c>
      <c r="AA2" s="4" t="s">
        <v>4</v>
      </c>
      <c r="AB2" s="4" t="s">
        <v>5</v>
      </c>
      <c r="AC2" s="4" t="s">
        <v>64</v>
      </c>
      <c r="AD2" s="5" t="s">
        <v>6</v>
      </c>
    </row>
    <row r="3" spans="1:31" ht="15.75" customHeight="1" thickTop="1">
      <c r="A3" s="182" t="s">
        <v>406</v>
      </c>
      <c r="B3" s="183"/>
      <c r="C3" s="184"/>
      <c r="D3" s="186">
        <v>2</v>
      </c>
      <c r="E3" s="180">
        <v>1</v>
      </c>
      <c r="F3" s="186">
        <v>1</v>
      </c>
      <c r="G3" s="180">
        <v>5</v>
      </c>
      <c r="H3" s="186">
        <v>7</v>
      </c>
      <c r="I3" s="180">
        <v>11</v>
      </c>
      <c r="J3" s="186">
        <v>1</v>
      </c>
      <c r="K3" s="180">
        <v>19</v>
      </c>
      <c r="L3" s="186"/>
      <c r="M3" s="180"/>
      <c r="N3" s="187">
        <f>IF(B3=C3,1,IF(B3&gt;C3,3,IF(B3&lt;C3,0)))</f>
        <v>1</v>
      </c>
      <c r="O3" s="187">
        <f>IF(D3=E3,1,IF(D3&gt;E3,3,IF(D3&lt;E3,0)))</f>
        <v>3</v>
      </c>
      <c r="P3" s="187">
        <f>IF(F3=G3,1,IF(F3&gt;G3,3,IF(F3&lt;G3,0)))</f>
        <v>0</v>
      </c>
      <c r="Q3" s="187">
        <f>IF(H3=I3,1,IF(H3&gt;I3,3,IF(H3&lt;I3,0)))</f>
        <v>0</v>
      </c>
      <c r="R3" s="187">
        <f>IF(J3=K3,1,IF(J3&gt;K3,3,IF(J3&lt;K3,0)))</f>
        <v>0</v>
      </c>
      <c r="S3" s="187">
        <f aca="true" t="shared" si="0" ref="S3:S14">IF(L3=M3,1,IF(L3&gt;M3,3,IF(L3&lt;M3,0)))</f>
        <v>1</v>
      </c>
      <c r="T3" s="187">
        <f>COUNTBLANK(B3:M3)/2</f>
        <v>2</v>
      </c>
      <c r="U3" s="2"/>
      <c r="V3" s="156" t="str">
        <f>A3</f>
        <v>THURI TITÁNOK</v>
      </c>
      <c r="W3" s="153">
        <f>COUNT(B3:M3)/2</f>
        <v>4</v>
      </c>
      <c r="X3" s="153">
        <f>COUNTIF(N3:S3,3)</f>
        <v>1</v>
      </c>
      <c r="Y3" s="153">
        <f>COUNTIF(N3:S3,1)-T3</f>
        <v>0</v>
      </c>
      <c r="Z3" s="153">
        <f>COUNTIF(N3:S3,0)</f>
        <v>3</v>
      </c>
      <c r="AA3" s="153">
        <f>SUM(D3+F3+H3+J3+L3)</f>
        <v>11</v>
      </c>
      <c r="AB3" s="153">
        <f>SUM(E3+G3+I3+K3+M3)</f>
        <v>36</v>
      </c>
      <c r="AC3" s="146">
        <f>SUM(AA3-AB3)</f>
        <v>-25</v>
      </c>
      <c r="AD3" s="149">
        <f>X3*2+Y3+Z3</f>
        <v>5</v>
      </c>
      <c r="AE3" s="159" t="s">
        <v>13</v>
      </c>
    </row>
    <row r="4" spans="1:31" ht="15" customHeight="1">
      <c r="A4" s="181"/>
      <c r="B4" s="185"/>
      <c r="C4" s="164"/>
      <c r="D4" s="175"/>
      <c r="E4" s="165"/>
      <c r="F4" s="175"/>
      <c r="G4" s="165"/>
      <c r="H4" s="175"/>
      <c r="I4" s="165"/>
      <c r="J4" s="175"/>
      <c r="K4" s="165"/>
      <c r="L4" s="175"/>
      <c r="M4" s="165"/>
      <c r="N4" s="187">
        <f>IF(F4=G4,1,IF(F4&gt;G4,3,IF(F4&lt;G4,0)))</f>
        <v>1</v>
      </c>
      <c r="O4" s="187">
        <f>IF(H4=I4,1,IF(H4&gt;I4,3,IF(H4&lt;I4,0)))</f>
        <v>1</v>
      </c>
      <c r="P4" s="187">
        <f>IF(I4=J4,1,IF(I4&gt;J4,3,IF(I4&lt;J4,0)))</f>
        <v>1</v>
      </c>
      <c r="Q4" s="187">
        <f>IF(J4=K4,1,IF(J4&gt;K4,3,IF(J4&lt;K4,0)))</f>
        <v>1</v>
      </c>
      <c r="R4" s="187">
        <f>IF(K4=L4,1,IF(K4&gt;L4,3,IF(K4&lt;L4,0)))</f>
        <v>1</v>
      </c>
      <c r="S4" s="187">
        <f t="shared" si="0"/>
        <v>1</v>
      </c>
      <c r="T4" s="187"/>
      <c r="U4" s="2"/>
      <c r="V4" s="156"/>
      <c r="W4" s="153"/>
      <c r="X4" s="153"/>
      <c r="Y4" s="153"/>
      <c r="Z4" s="153"/>
      <c r="AA4" s="153"/>
      <c r="AB4" s="153"/>
      <c r="AC4" s="146"/>
      <c r="AD4" s="149"/>
      <c r="AE4" s="159"/>
    </row>
    <row r="5" spans="1:31" ht="15" customHeight="1">
      <c r="A5" s="181" t="s">
        <v>349</v>
      </c>
      <c r="B5" s="161">
        <v>1</v>
      </c>
      <c r="C5" s="165">
        <v>2</v>
      </c>
      <c r="D5" s="162"/>
      <c r="E5" s="164"/>
      <c r="F5" s="175">
        <v>10</v>
      </c>
      <c r="G5" s="165">
        <v>3</v>
      </c>
      <c r="H5" s="175">
        <v>10</v>
      </c>
      <c r="I5" s="165">
        <v>17</v>
      </c>
      <c r="J5" s="175">
        <v>3</v>
      </c>
      <c r="K5" s="165">
        <v>16</v>
      </c>
      <c r="L5" s="175"/>
      <c r="M5" s="165"/>
      <c r="N5" s="187">
        <f>IF(B5=C5,1,IF(B5&gt;C5,3,IF(B5&lt;C5,0)))</f>
        <v>0</v>
      </c>
      <c r="O5" s="187">
        <f>IF(D5=E5,1,IF(D5&gt;E5,3,IF(D5&lt;E5,0)))</f>
        <v>1</v>
      </c>
      <c r="P5" s="187">
        <f>IF(F5=G5,1,IF(F5&gt;G5,3,IF(F5&lt;G5,0)))</f>
        <v>3</v>
      </c>
      <c r="Q5" s="187">
        <f>IF(H5=I5,1,IF(H5&gt;I5,3,IF(H5&lt;I5,0)))</f>
        <v>0</v>
      </c>
      <c r="R5" s="187">
        <f>IF(J5=K5,1,IF(J5&gt;K5,3,IF(J5&lt;K5,0)))</f>
        <v>0</v>
      </c>
      <c r="S5" s="187">
        <f t="shared" si="0"/>
        <v>1</v>
      </c>
      <c r="T5" s="187">
        <f>COUNTBLANK(B5:M5)/2</f>
        <v>2</v>
      </c>
      <c r="U5" s="2"/>
      <c r="V5" s="156" t="str">
        <f>A5</f>
        <v>BÉLA BOYS</v>
      </c>
      <c r="W5" s="153">
        <f>COUNT(B5:M5)/2</f>
        <v>4</v>
      </c>
      <c r="X5" s="153">
        <f>COUNTIF(N5:S5,3)</f>
        <v>1</v>
      </c>
      <c r="Y5" s="153">
        <f>COUNTIF(N5:S5,1)-T5</f>
        <v>0</v>
      </c>
      <c r="Z5" s="153">
        <f>COUNTIF(N5:S5,0)</f>
        <v>3</v>
      </c>
      <c r="AA5" s="153">
        <f>SUM(B5+F5+H5+J5+L5)</f>
        <v>24</v>
      </c>
      <c r="AB5" s="153">
        <f>SUM(C5+G5+I5+K5+M5)</f>
        <v>38</v>
      </c>
      <c r="AC5" s="146">
        <f>SUM(AA5-AB5)</f>
        <v>-14</v>
      </c>
      <c r="AD5" s="149">
        <f>X5*2+Y5+Z5</f>
        <v>5</v>
      </c>
      <c r="AE5" s="159" t="s">
        <v>11</v>
      </c>
    </row>
    <row r="6" spans="1:31" ht="15" customHeight="1">
      <c r="A6" s="181"/>
      <c r="B6" s="161"/>
      <c r="C6" s="165"/>
      <c r="D6" s="162"/>
      <c r="E6" s="164"/>
      <c r="F6" s="175"/>
      <c r="G6" s="165"/>
      <c r="H6" s="175"/>
      <c r="I6" s="165"/>
      <c r="J6" s="175"/>
      <c r="K6" s="165"/>
      <c r="L6" s="175"/>
      <c r="M6" s="165"/>
      <c r="N6" s="187">
        <f>IF(F6=G6,1,IF(F6&gt;G6,3,IF(F6&lt;G6,0)))</f>
        <v>1</v>
      </c>
      <c r="O6" s="187">
        <f>IF(H6=I6,1,IF(H6&gt;I6,3,IF(H6&lt;I6,0)))</f>
        <v>1</v>
      </c>
      <c r="P6" s="187">
        <f>IF(I6=J6,1,IF(I6&gt;J6,3,IF(I6&lt;J6,0)))</f>
        <v>1</v>
      </c>
      <c r="Q6" s="187">
        <f>IF(J6=K6,1,IF(J6&gt;K6,3,IF(J6&lt;K6,0)))</f>
        <v>1</v>
      </c>
      <c r="R6" s="187">
        <f>IF(K6=L6,1,IF(K6&gt;L6,3,IF(K6&lt;L6,0)))</f>
        <v>1</v>
      </c>
      <c r="S6" s="187">
        <f t="shared" si="0"/>
        <v>1</v>
      </c>
      <c r="T6" s="187"/>
      <c r="U6" s="2"/>
      <c r="V6" s="156"/>
      <c r="W6" s="153"/>
      <c r="X6" s="153"/>
      <c r="Y6" s="153"/>
      <c r="Z6" s="153"/>
      <c r="AA6" s="153"/>
      <c r="AB6" s="153"/>
      <c r="AC6" s="146"/>
      <c r="AD6" s="149"/>
      <c r="AE6" s="159"/>
    </row>
    <row r="7" spans="1:31" ht="15" customHeight="1">
      <c r="A7" s="160" t="s">
        <v>421</v>
      </c>
      <c r="B7" s="161">
        <v>5</v>
      </c>
      <c r="C7" s="165">
        <v>1</v>
      </c>
      <c r="D7" s="175">
        <v>3</v>
      </c>
      <c r="E7" s="165">
        <v>10</v>
      </c>
      <c r="F7" s="162"/>
      <c r="G7" s="164"/>
      <c r="H7" s="175">
        <v>7</v>
      </c>
      <c r="I7" s="165">
        <v>13</v>
      </c>
      <c r="J7" s="175">
        <v>5</v>
      </c>
      <c r="K7" s="165">
        <v>11</v>
      </c>
      <c r="L7" s="175"/>
      <c r="M7" s="165"/>
      <c r="N7" s="187">
        <f>IF(B7=C7,1,IF(B7&gt;C7,3,IF(B7&lt;C7,0)))</f>
        <v>3</v>
      </c>
      <c r="O7" s="187">
        <f>IF(D7=E7,1,IF(D7&gt;E7,3,IF(D7&lt;E7,0)))</f>
        <v>0</v>
      </c>
      <c r="P7" s="187">
        <f>IF(F7=G7,1,IF(F7&gt;G7,3,IF(F7&lt;G7,0)))</f>
        <v>1</v>
      </c>
      <c r="Q7" s="187">
        <f>IF(H7=I7,1,IF(H7&gt;I7,3,IF(H7&lt;I7,0)))</f>
        <v>0</v>
      </c>
      <c r="R7" s="187">
        <f>IF(J7=K7,1,IF(J7&gt;K7,3,IF(J7&lt;K7,0)))</f>
        <v>0</v>
      </c>
      <c r="S7" s="187">
        <f t="shared" si="0"/>
        <v>1</v>
      </c>
      <c r="T7" s="187">
        <f>COUNTBLANK(B7:M7)/2</f>
        <v>2</v>
      </c>
      <c r="U7" s="2"/>
      <c r="V7" s="156" t="str">
        <f>A7</f>
        <v>KÖZGÁZ FIÚ</v>
      </c>
      <c r="W7" s="153">
        <f>COUNT(B7:M7)/2</f>
        <v>4</v>
      </c>
      <c r="X7" s="153">
        <f>COUNTIF(N7:S7,3)</f>
        <v>1</v>
      </c>
      <c r="Y7" s="153">
        <f>COUNTIF(N7:S7,1)-T7</f>
        <v>0</v>
      </c>
      <c r="Z7" s="153">
        <f>COUNTIF(N7:S7,0)</f>
        <v>3</v>
      </c>
      <c r="AA7" s="153">
        <f>SUM(D7+B7+H7+J7+L7)</f>
        <v>20</v>
      </c>
      <c r="AB7" s="153">
        <f>SUM(E7+C7+I7+K7+M7)</f>
        <v>35</v>
      </c>
      <c r="AC7" s="146">
        <f>SUM(AA7-AB7)</f>
        <v>-15</v>
      </c>
      <c r="AD7" s="149">
        <f>X7*2+Y7+Z7</f>
        <v>5</v>
      </c>
      <c r="AE7" s="159" t="s">
        <v>12</v>
      </c>
    </row>
    <row r="8" spans="1:31" ht="15" customHeight="1">
      <c r="A8" s="160"/>
      <c r="B8" s="161"/>
      <c r="C8" s="165"/>
      <c r="D8" s="175"/>
      <c r="E8" s="165"/>
      <c r="F8" s="162"/>
      <c r="G8" s="164"/>
      <c r="H8" s="175"/>
      <c r="I8" s="165"/>
      <c r="J8" s="175"/>
      <c r="K8" s="165"/>
      <c r="L8" s="175"/>
      <c r="M8" s="165"/>
      <c r="N8" s="187">
        <f>IF(F8=G8,1,IF(F8&gt;G8,3,IF(F8&lt;G8,0)))</f>
        <v>1</v>
      </c>
      <c r="O8" s="187">
        <f>IF(H8=I8,1,IF(H8&gt;I8,3,IF(H8&lt;I8,0)))</f>
        <v>1</v>
      </c>
      <c r="P8" s="187">
        <f>IF(I8=J8,1,IF(I8&gt;J8,3,IF(I8&lt;J8,0)))</f>
        <v>1</v>
      </c>
      <c r="Q8" s="187">
        <f>IF(J8=K8,1,IF(J8&gt;K8,3,IF(J8&lt;K8,0)))</f>
        <v>1</v>
      </c>
      <c r="R8" s="187">
        <f>IF(K8=L8,1,IF(K8&gt;L8,3,IF(K8&lt;L8,0)))</f>
        <v>1</v>
      </c>
      <c r="S8" s="187">
        <f t="shared" si="0"/>
        <v>1</v>
      </c>
      <c r="T8" s="187"/>
      <c r="U8" s="2"/>
      <c r="V8" s="156"/>
      <c r="W8" s="153"/>
      <c r="X8" s="153"/>
      <c r="Y8" s="153"/>
      <c r="Z8" s="153"/>
      <c r="AA8" s="153"/>
      <c r="AB8" s="153"/>
      <c r="AC8" s="146"/>
      <c r="AD8" s="149"/>
      <c r="AE8" s="159"/>
    </row>
    <row r="9" spans="1:31" ht="15" customHeight="1">
      <c r="A9" s="181" t="s">
        <v>407</v>
      </c>
      <c r="B9" s="161">
        <v>11</v>
      </c>
      <c r="C9" s="165">
        <v>7</v>
      </c>
      <c r="D9" s="175">
        <v>17</v>
      </c>
      <c r="E9" s="165">
        <v>10</v>
      </c>
      <c r="F9" s="175">
        <v>13</v>
      </c>
      <c r="G9" s="165">
        <v>7</v>
      </c>
      <c r="H9" s="162"/>
      <c r="I9" s="164"/>
      <c r="J9" s="175">
        <v>8</v>
      </c>
      <c r="K9" s="165">
        <v>12</v>
      </c>
      <c r="L9" s="175"/>
      <c r="M9" s="165"/>
      <c r="N9" s="187">
        <f>IF(B9=C9,1,IF(B9&gt;C9,3,IF(B9&lt;C9,0)))</f>
        <v>3</v>
      </c>
      <c r="O9" s="187">
        <f>IF(D9=E9,1,IF(D9&gt;E9,3,IF(D9&lt;E9,0)))</f>
        <v>3</v>
      </c>
      <c r="P9" s="187">
        <f>IF(F9=G9,1,IF(F9&gt;G9,3,IF(F9&lt;G9,0)))</f>
        <v>3</v>
      </c>
      <c r="Q9" s="187">
        <f>IF(H9=I9,1,IF(H9&gt;I9,3,IF(H9&lt;I9,0)))</f>
        <v>1</v>
      </c>
      <c r="R9" s="187">
        <f>IF(J9=K9,1,IF(J9&gt;K9,3,IF(J9&lt;K9,0)))</f>
        <v>0</v>
      </c>
      <c r="S9" s="187">
        <f t="shared" si="0"/>
        <v>1</v>
      </c>
      <c r="T9" s="187">
        <f>COUNTBLANK(B9:M9)/2</f>
        <v>2</v>
      </c>
      <c r="U9" s="2"/>
      <c r="V9" s="189" t="str">
        <f>A9</f>
        <v>VETÉSI 2</v>
      </c>
      <c r="W9" s="153">
        <f>COUNT(B9:M9)/2</f>
        <v>4</v>
      </c>
      <c r="X9" s="153">
        <f>COUNTIF(N9:S9,3)</f>
        <v>3</v>
      </c>
      <c r="Y9" s="153">
        <f>COUNTIF(N9:S9,1)-T9</f>
        <v>0</v>
      </c>
      <c r="Z9" s="153">
        <f>COUNTIF(N9:S9,0)</f>
        <v>1</v>
      </c>
      <c r="AA9" s="153">
        <f>SUM(D9+F9+B9+J9+L9)</f>
        <v>49</v>
      </c>
      <c r="AB9" s="153">
        <f>SUM(E9+G9+C9+K9+M9)</f>
        <v>36</v>
      </c>
      <c r="AC9" s="146">
        <f>SUM(AA9-AB9)</f>
        <v>13</v>
      </c>
      <c r="AD9" s="149">
        <f>X9*2+Y9+Z9</f>
        <v>7</v>
      </c>
      <c r="AE9" s="147" t="s">
        <v>10</v>
      </c>
    </row>
    <row r="10" spans="1:31" ht="15" customHeight="1">
      <c r="A10" s="181"/>
      <c r="B10" s="161"/>
      <c r="C10" s="165"/>
      <c r="D10" s="175"/>
      <c r="E10" s="165"/>
      <c r="F10" s="175"/>
      <c r="G10" s="165"/>
      <c r="H10" s="162"/>
      <c r="I10" s="164"/>
      <c r="J10" s="175"/>
      <c r="K10" s="165"/>
      <c r="L10" s="175"/>
      <c r="M10" s="165"/>
      <c r="N10" s="187">
        <f>IF(F10=G10,1,IF(F10&gt;G10,3,IF(F10&lt;G10,0)))</f>
        <v>1</v>
      </c>
      <c r="O10" s="187">
        <f>IF(H10=I10,1,IF(H10&gt;I10,3,IF(H10&lt;I10,0)))</f>
        <v>1</v>
      </c>
      <c r="P10" s="187">
        <f>IF(I10=J10,1,IF(I10&gt;J10,3,IF(I10&lt;J10,0)))</f>
        <v>1</v>
      </c>
      <c r="Q10" s="187">
        <f>IF(J10=K10,1,IF(J10&gt;K10,3,IF(J10&lt;K10,0)))</f>
        <v>1</v>
      </c>
      <c r="R10" s="187">
        <f>IF(K10=L10,1,IF(K10&gt;L10,3,IF(K10&lt;L10,0)))</f>
        <v>1</v>
      </c>
      <c r="S10" s="187">
        <f t="shared" si="0"/>
        <v>1</v>
      </c>
      <c r="T10" s="187"/>
      <c r="U10" s="2"/>
      <c r="V10" s="189"/>
      <c r="W10" s="153"/>
      <c r="X10" s="153"/>
      <c r="Y10" s="153"/>
      <c r="Z10" s="153"/>
      <c r="AA10" s="153"/>
      <c r="AB10" s="153"/>
      <c r="AC10" s="146"/>
      <c r="AD10" s="149"/>
      <c r="AE10" s="147"/>
    </row>
    <row r="11" spans="1:31" ht="15" customHeight="1">
      <c r="A11" s="190" t="s">
        <v>408</v>
      </c>
      <c r="B11" s="161">
        <v>19</v>
      </c>
      <c r="C11" s="165">
        <v>1</v>
      </c>
      <c r="D11" s="175">
        <v>16</v>
      </c>
      <c r="E11" s="165">
        <v>3</v>
      </c>
      <c r="F11" s="175">
        <v>11</v>
      </c>
      <c r="G11" s="165">
        <v>5</v>
      </c>
      <c r="H11" s="175">
        <v>12</v>
      </c>
      <c r="I11" s="165">
        <v>8</v>
      </c>
      <c r="J11" s="162"/>
      <c r="K11" s="164"/>
      <c r="L11" s="175"/>
      <c r="M11" s="165"/>
      <c r="N11" s="187">
        <f>IF(B11=C11,1,IF(B11&gt;C11,3,IF(B11&lt;C11,0)))</f>
        <v>3</v>
      </c>
      <c r="O11" s="187">
        <f>IF(D11=E11,1,IF(D11&gt;E11,3,IF(D11&lt;E11,0)))</f>
        <v>3</v>
      </c>
      <c r="P11" s="187">
        <f>IF(F11=G11,1,IF(F11&gt;G11,3,IF(F11&lt;G11,0)))</f>
        <v>3</v>
      </c>
      <c r="Q11" s="187">
        <f>IF(H11=I11,1,IF(H11&gt;I11,3,IF(H11&lt;I11,0)))</f>
        <v>3</v>
      </c>
      <c r="R11" s="187">
        <f>IF(J11=K11,1,IF(J11&gt;K11,3,IF(J11&lt;K11,0)))</f>
        <v>1</v>
      </c>
      <c r="S11" s="187">
        <f t="shared" si="0"/>
        <v>1</v>
      </c>
      <c r="T11" s="187">
        <f>COUNTBLANK(B11:M11)/2</f>
        <v>2</v>
      </c>
      <c r="U11" s="2"/>
      <c r="V11" s="156" t="str">
        <f>A11</f>
        <v>TÜRR A</v>
      </c>
      <c r="W11" s="153">
        <f>COUNT(B11:M11)/2</f>
        <v>4</v>
      </c>
      <c r="X11" s="153">
        <f>COUNTIF(N11:S11,3)</f>
        <v>4</v>
      </c>
      <c r="Y11" s="153">
        <f>COUNTIF(N11:S11,1)-T11</f>
        <v>0</v>
      </c>
      <c r="Z11" s="153">
        <f>COUNTIF(N11:S11,0)</f>
        <v>0</v>
      </c>
      <c r="AA11" s="153">
        <f>SUM(D11+F11+H11+B11+L11)</f>
        <v>58</v>
      </c>
      <c r="AB11" s="153">
        <f>SUM(E11+G11+I11+C11+M11)</f>
        <v>17</v>
      </c>
      <c r="AC11" s="146">
        <f>SUM(AA11-AB11)</f>
        <v>41</v>
      </c>
      <c r="AD11" s="149">
        <f>X11*2+Y11+Z11</f>
        <v>8</v>
      </c>
      <c r="AE11" s="157" t="s">
        <v>9</v>
      </c>
    </row>
    <row r="12" spans="1:31" ht="15" customHeight="1">
      <c r="A12" s="190"/>
      <c r="B12" s="161"/>
      <c r="C12" s="165"/>
      <c r="D12" s="175"/>
      <c r="E12" s="165"/>
      <c r="F12" s="175"/>
      <c r="G12" s="165"/>
      <c r="H12" s="175"/>
      <c r="I12" s="165"/>
      <c r="J12" s="162"/>
      <c r="K12" s="164"/>
      <c r="L12" s="175"/>
      <c r="M12" s="165"/>
      <c r="N12" s="187">
        <f>IF(F12=G12,1,IF(F12&gt;G12,3,IF(F12&lt;G12,0)))</f>
        <v>1</v>
      </c>
      <c r="O12" s="187">
        <f>IF(H12=I12,1,IF(H12&gt;I12,3,IF(H12&lt;I12,0)))</f>
        <v>1</v>
      </c>
      <c r="P12" s="187">
        <f>IF(I12=J12,1,IF(I12&gt;J12,3,IF(I12&lt;J12,0)))</f>
        <v>1</v>
      </c>
      <c r="Q12" s="187">
        <f>IF(J12=K12,1,IF(J12&gt;K12,3,IF(J12&lt;K12,0)))</f>
        <v>1</v>
      </c>
      <c r="R12" s="187">
        <f>IF(K12=L12,1,IF(K12&gt;L12,3,IF(K12&lt;L12,0)))</f>
        <v>1</v>
      </c>
      <c r="S12" s="187">
        <f t="shared" si="0"/>
        <v>1</v>
      </c>
      <c r="T12" s="187"/>
      <c r="U12" s="2"/>
      <c r="V12" s="156"/>
      <c r="W12" s="153"/>
      <c r="X12" s="153"/>
      <c r="Y12" s="153"/>
      <c r="Z12" s="153"/>
      <c r="AA12" s="153"/>
      <c r="AB12" s="153"/>
      <c r="AC12" s="146"/>
      <c r="AD12" s="149"/>
      <c r="AE12" s="148"/>
    </row>
    <row r="13" spans="1:31" ht="15" customHeight="1" hidden="1">
      <c r="A13" s="160"/>
      <c r="B13" s="161"/>
      <c r="C13" s="165"/>
      <c r="D13" s="175"/>
      <c r="E13" s="165"/>
      <c r="F13" s="175"/>
      <c r="G13" s="165"/>
      <c r="H13" s="175"/>
      <c r="I13" s="165"/>
      <c r="J13" s="175"/>
      <c r="K13" s="165"/>
      <c r="L13" s="162"/>
      <c r="M13" s="164"/>
      <c r="N13" s="187">
        <f>IF(B13=C13,1,IF(B13&gt;C13,3,IF(B13&lt;C13,0)))</f>
        <v>1</v>
      </c>
      <c r="O13" s="187">
        <f>IF(D13=E13,1,IF(D13&gt;E13,3,IF(D13&lt;E13,0)))</f>
        <v>1</v>
      </c>
      <c r="P13" s="187">
        <f>IF(F13=G13,1,IF(F13&gt;G13,3,IF(F13&lt;G13,0)))</f>
        <v>1</v>
      </c>
      <c r="Q13" s="187">
        <f>IF(H13=I13,1,IF(H13&gt;I13,3,IF(H13&lt;I13,0)))</f>
        <v>1</v>
      </c>
      <c r="R13" s="187">
        <f>IF(J13=K13,1,IF(J13&gt;K13,3,IF(J13&lt;K13,0)))</f>
        <v>1</v>
      </c>
      <c r="S13" s="187">
        <f t="shared" si="0"/>
        <v>1</v>
      </c>
      <c r="T13" s="187">
        <f>COUNTBLANK(B13:M13)/2</f>
        <v>6</v>
      </c>
      <c r="U13" s="2"/>
      <c r="V13" s="156">
        <f>A13</f>
        <v>0</v>
      </c>
      <c r="W13" s="153">
        <f>COUNT(B13:M13)/2</f>
        <v>0</v>
      </c>
      <c r="X13" s="153">
        <f>COUNTIF(N13:S14,3)</f>
        <v>0</v>
      </c>
      <c r="Y13" s="153">
        <f>COUNTIF(N13:S13,1)-T13</f>
        <v>0</v>
      </c>
      <c r="Z13" s="153">
        <f>COUNTIF(N13:S13,0)</f>
        <v>0</v>
      </c>
      <c r="AA13" s="153">
        <f>SUM(D13+F13+H13+J13+B13)</f>
        <v>0</v>
      </c>
      <c r="AB13" s="153">
        <f>SUM(E13+G13+I13+K13+C13)</f>
        <v>0</v>
      </c>
      <c r="AC13" s="146">
        <f>SUM(AA13-AB13)</f>
        <v>0</v>
      </c>
      <c r="AD13" s="149">
        <f>X13*2+Y13+Z13</f>
        <v>0</v>
      </c>
      <c r="AE13" s="158"/>
    </row>
    <row r="14" spans="1:31" ht="15" customHeight="1" hidden="1" thickBot="1">
      <c r="A14" s="160"/>
      <c r="B14" s="161"/>
      <c r="C14" s="165"/>
      <c r="D14" s="175"/>
      <c r="E14" s="165"/>
      <c r="F14" s="175"/>
      <c r="G14" s="165"/>
      <c r="H14" s="175"/>
      <c r="I14" s="165"/>
      <c r="J14" s="175"/>
      <c r="K14" s="165"/>
      <c r="L14" s="162"/>
      <c r="M14" s="164"/>
      <c r="N14" s="187">
        <f>IF(F14=G14,1,IF(F14&gt;G14,3,IF(F14&lt;G14,0)))</f>
        <v>1</v>
      </c>
      <c r="O14" s="187">
        <f>IF(H14=I14,1,IF(H14&gt;I14,3,IF(H14&lt;I14,0)))</f>
        <v>1</v>
      </c>
      <c r="P14" s="187">
        <f>IF(I14=J14,1,IF(I14&gt;J14,3,IF(I14&lt;J14,0)))</f>
        <v>1</v>
      </c>
      <c r="Q14" s="187">
        <f>IF(J14=K14,1,IF(J14&gt;K14,3,IF(J14&lt;K14,0)))</f>
        <v>1</v>
      </c>
      <c r="R14" s="187">
        <f>IF(K14=L14,1,IF(K14&gt;L14,3,IF(K14&lt;L14,0)))</f>
        <v>1</v>
      </c>
      <c r="S14" s="187">
        <f t="shared" si="0"/>
        <v>1</v>
      </c>
      <c r="T14" s="187"/>
      <c r="U14" s="2"/>
      <c r="V14" s="192"/>
      <c r="W14" s="191"/>
      <c r="X14" s="191"/>
      <c r="Y14" s="191"/>
      <c r="Z14" s="191"/>
      <c r="AA14" s="191"/>
      <c r="AB14" s="191"/>
      <c r="AC14" s="193"/>
      <c r="AD14" s="194"/>
      <c r="AE14" s="158"/>
    </row>
    <row r="15" ht="15" thickBot="1"/>
    <row r="16" spans="1:30" ht="16.5" thickBot="1" thickTop="1">
      <c r="A16" s="7" t="s">
        <v>8</v>
      </c>
      <c r="B16" s="168" t="str">
        <f>A17</f>
        <v>THURI FARKASOK</v>
      </c>
      <c r="C16" s="168"/>
      <c r="D16" s="168" t="str">
        <f>A19</f>
        <v>BÁNKI</v>
      </c>
      <c r="E16" s="168"/>
      <c r="F16" s="168" t="str">
        <f>A21</f>
        <v>JENDRASSIK FIÚ</v>
      </c>
      <c r="G16" s="168"/>
      <c r="H16" s="177" t="str">
        <f>A23</f>
        <v>VETÉSI 1</v>
      </c>
      <c r="I16" s="177"/>
      <c r="J16" s="166">
        <f>A25</f>
        <v>0</v>
      </c>
      <c r="K16" s="167"/>
      <c r="L16" s="168">
        <f>A27</f>
        <v>0</v>
      </c>
      <c r="M16" s="169"/>
      <c r="N16" s="1"/>
      <c r="V16" s="6" t="s">
        <v>8</v>
      </c>
      <c r="W16" s="4" t="s">
        <v>1</v>
      </c>
      <c r="X16" s="4" t="s">
        <v>2</v>
      </c>
      <c r="Y16" s="4" t="s">
        <v>0</v>
      </c>
      <c r="Z16" s="4" t="s">
        <v>3</v>
      </c>
      <c r="AA16" s="4" t="s">
        <v>4</v>
      </c>
      <c r="AB16" s="4" t="s">
        <v>5</v>
      </c>
      <c r="AC16" s="4" t="s">
        <v>64</v>
      </c>
      <c r="AD16" s="5" t="s">
        <v>6</v>
      </c>
    </row>
    <row r="17" spans="1:31" ht="15.75" thickTop="1">
      <c r="A17" s="199" t="s">
        <v>409</v>
      </c>
      <c r="B17" s="183"/>
      <c r="C17" s="184"/>
      <c r="D17" s="178">
        <v>0</v>
      </c>
      <c r="E17" s="176">
        <v>21</v>
      </c>
      <c r="F17" s="178">
        <v>0</v>
      </c>
      <c r="G17" s="176">
        <v>21</v>
      </c>
      <c r="H17" s="178">
        <v>0</v>
      </c>
      <c r="I17" s="176">
        <v>21</v>
      </c>
      <c r="J17" s="178"/>
      <c r="K17" s="195"/>
      <c r="L17" s="178"/>
      <c r="M17" s="197"/>
      <c r="N17" s="187">
        <f>IF(B17=C17,1,IF(B17&gt;C17,3,IF(B17&lt;C17,0)))</f>
        <v>1</v>
      </c>
      <c r="O17" s="187">
        <f>IF(D17=E17,1,IF(D17&gt;E17,3,IF(D17&lt;E17,0)))</f>
        <v>0</v>
      </c>
      <c r="P17" s="187">
        <f>IF(F17=G17,1,IF(F17&gt;G17,3,IF(F17&lt;G17,0)))</f>
        <v>0</v>
      </c>
      <c r="Q17" s="187">
        <f>IF(H17=I17,1,IF(H17&gt;I17,3,IF(H17&lt;I17,0)))</f>
        <v>0</v>
      </c>
      <c r="R17" s="187">
        <f>IF(J17=K17,1,IF(J17&gt;K17,3,IF(J17&lt;K17,0)))</f>
        <v>1</v>
      </c>
      <c r="S17" s="187">
        <f aca="true" t="shared" si="1" ref="S17:S26">IF(L17=M17,1,IF(L17&gt;M17,3,IF(L17&lt;M17,0)))</f>
        <v>1</v>
      </c>
      <c r="T17" s="187">
        <f>COUNTBLANK(B17:M17)/2</f>
        <v>3</v>
      </c>
      <c r="U17" s="2"/>
      <c r="V17" s="156" t="str">
        <f>A17</f>
        <v>THURI FARKASOK</v>
      </c>
      <c r="W17" s="153">
        <f>COUNT(B17:M17)/2</f>
        <v>3</v>
      </c>
      <c r="X17" s="153">
        <f>COUNTIF(N17:S17,3)</f>
        <v>0</v>
      </c>
      <c r="Y17" s="153">
        <f>COUNTIF(N17:S17,1)-T17</f>
        <v>0</v>
      </c>
      <c r="Z17" s="153">
        <f>COUNTIF(N17:S17,0)</f>
        <v>3</v>
      </c>
      <c r="AA17" s="153">
        <f>SUM(D17+F17+H17+J17+L17)</f>
        <v>0</v>
      </c>
      <c r="AB17" s="153">
        <f>SUM(E17+G17+I17+K17+M17)</f>
        <v>63</v>
      </c>
      <c r="AC17" s="146">
        <f>SUM(AA17-AB17)</f>
        <v>-63</v>
      </c>
      <c r="AD17" s="149">
        <f>X17*2+Y17+Z17</f>
        <v>3</v>
      </c>
      <c r="AE17" s="159" t="s">
        <v>12</v>
      </c>
    </row>
    <row r="18" spans="1:31" ht="15">
      <c r="A18" s="174"/>
      <c r="B18" s="185"/>
      <c r="C18" s="164"/>
      <c r="D18" s="173"/>
      <c r="E18" s="170"/>
      <c r="F18" s="173"/>
      <c r="G18" s="170"/>
      <c r="H18" s="173"/>
      <c r="I18" s="170"/>
      <c r="J18" s="173"/>
      <c r="K18" s="196"/>
      <c r="L18" s="173"/>
      <c r="M18" s="198"/>
      <c r="N18" s="187">
        <f>IF(F18=G18,1,IF(F18&gt;G18,3,IF(F18&lt;G18,0)))</f>
        <v>1</v>
      </c>
      <c r="O18" s="187">
        <f>IF(H18=I18,1,IF(H18&gt;I18,3,IF(H18&lt;I18,0)))</f>
        <v>1</v>
      </c>
      <c r="P18" s="187">
        <f>IF(I18=J18,1,IF(I18&gt;J18,3,IF(I18&lt;J18,0)))</f>
        <v>1</v>
      </c>
      <c r="Q18" s="187">
        <f>IF(J18=K18,1,IF(J18&gt;K18,3,IF(J18&lt;K18,0)))</f>
        <v>1</v>
      </c>
      <c r="R18" s="187">
        <f>IF(K18=L18,1,IF(K18&gt;L18,3,IF(K18&lt;L18,0)))</f>
        <v>1</v>
      </c>
      <c r="S18" s="187">
        <f t="shared" si="1"/>
        <v>1</v>
      </c>
      <c r="T18" s="187"/>
      <c r="U18" s="2"/>
      <c r="V18" s="156"/>
      <c r="W18" s="153"/>
      <c r="X18" s="153"/>
      <c r="Y18" s="153"/>
      <c r="Z18" s="153"/>
      <c r="AA18" s="153"/>
      <c r="AB18" s="153"/>
      <c r="AC18" s="146"/>
      <c r="AD18" s="149"/>
      <c r="AE18" s="159"/>
    </row>
    <row r="19" spans="1:31" ht="15">
      <c r="A19" s="174" t="s">
        <v>334</v>
      </c>
      <c r="B19" s="172">
        <v>21</v>
      </c>
      <c r="C19" s="170">
        <v>0</v>
      </c>
      <c r="D19" s="162"/>
      <c r="E19" s="164"/>
      <c r="F19" s="173">
        <v>11</v>
      </c>
      <c r="G19" s="170">
        <v>2</v>
      </c>
      <c r="H19" s="173">
        <v>5</v>
      </c>
      <c r="I19" s="170">
        <v>15</v>
      </c>
      <c r="J19" s="173"/>
      <c r="K19" s="196"/>
      <c r="L19" s="173"/>
      <c r="M19" s="198"/>
      <c r="N19" s="187">
        <f>IF(B19=C19,1,IF(B19&gt;C19,3,IF(B19&lt;C19,0)))</f>
        <v>3</v>
      </c>
      <c r="O19" s="187">
        <f>IF(D19=E19,1,IF(D19&gt;E19,3,IF(D19&lt;E19,0)))</f>
        <v>1</v>
      </c>
      <c r="P19" s="187">
        <f>IF(F19=G19,1,IF(F19&gt;G19,3,IF(F19&lt;G19,0)))</f>
        <v>3</v>
      </c>
      <c r="Q19" s="187">
        <f>IF(H19=I19,1,IF(H19&gt;I19,3,IF(H19&lt;I19,0)))</f>
        <v>0</v>
      </c>
      <c r="R19" s="187">
        <f>IF(J19=K19,1,IF(J19&gt;K19,3,IF(J19&lt;K19,0)))</f>
        <v>1</v>
      </c>
      <c r="S19" s="187">
        <f t="shared" si="1"/>
        <v>1</v>
      </c>
      <c r="T19" s="187">
        <f>COUNTBLANK(B19:M19)/2</f>
        <v>3</v>
      </c>
      <c r="U19" s="2"/>
      <c r="V19" s="156" t="str">
        <f>A19</f>
        <v>BÁNKI</v>
      </c>
      <c r="W19" s="153">
        <f>COUNT(B19:M19)/2</f>
        <v>3</v>
      </c>
      <c r="X19" s="153">
        <f>COUNTIF(N19:S19,3)</f>
        <v>2</v>
      </c>
      <c r="Y19" s="153">
        <f>COUNTIF(N19:S19,1)-T19</f>
        <v>0</v>
      </c>
      <c r="Z19" s="153">
        <f>COUNTIF(N19:S19,0)</f>
        <v>1</v>
      </c>
      <c r="AA19" s="153">
        <f>SUM(B19+F19+H19+J19+L19)</f>
        <v>37</v>
      </c>
      <c r="AB19" s="153">
        <f>SUM(C19+G19+I19+K19+M19)</f>
        <v>17</v>
      </c>
      <c r="AC19" s="146">
        <f>SUM(AA19-AB19)</f>
        <v>20</v>
      </c>
      <c r="AD19" s="149">
        <f>X19*2+Y19+Z19</f>
        <v>5</v>
      </c>
      <c r="AE19" s="147" t="s">
        <v>10</v>
      </c>
    </row>
    <row r="20" spans="1:31" ht="15">
      <c r="A20" s="174"/>
      <c r="B20" s="172"/>
      <c r="C20" s="170"/>
      <c r="D20" s="162"/>
      <c r="E20" s="164"/>
      <c r="F20" s="173"/>
      <c r="G20" s="170"/>
      <c r="H20" s="173"/>
      <c r="I20" s="170"/>
      <c r="J20" s="173"/>
      <c r="K20" s="196"/>
      <c r="L20" s="173"/>
      <c r="M20" s="198"/>
      <c r="N20" s="187">
        <f>IF(F20=G20,1,IF(F20&gt;G20,3,IF(F20&lt;G20,0)))</f>
        <v>1</v>
      </c>
      <c r="O20" s="187">
        <f>IF(H20=I20,1,IF(H20&gt;I20,3,IF(H20&lt;I20,0)))</f>
        <v>1</v>
      </c>
      <c r="P20" s="187">
        <f>IF(I20=J20,1,IF(I20&gt;J20,3,IF(I20&lt;J20,0)))</f>
        <v>1</v>
      </c>
      <c r="Q20" s="187">
        <f>IF(J20=K20,1,IF(J20&gt;K20,3,IF(J20&lt;K20,0)))</f>
        <v>1</v>
      </c>
      <c r="R20" s="187">
        <f>IF(K20=L20,1,IF(K20&gt;L20,3,IF(K20&lt;L20,0)))</f>
        <v>1</v>
      </c>
      <c r="S20" s="187">
        <f t="shared" si="1"/>
        <v>1</v>
      </c>
      <c r="T20" s="187"/>
      <c r="U20" s="2"/>
      <c r="V20" s="156"/>
      <c r="W20" s="153"/>
      <c r="X20" s="153"/>
      <c r="Y20" s="153"/>
      <c r="Z20" s="153"/>
      <c r="AA20" s="153"/>
      <c r="AB20" s="153"/>
      <c r="AC20" s="146"/>
      <c r="AD20" s="149"/>
      <c r="AE20" s="147"/>
    </row>
    <row r="21" spans="1:31" ht="15">
      <c r="A21" s="174" t="s">
        <v>410</v>
      </c>
      <c r="B21" s="172">
        <v>21</v>
      </c>
      <c r="C21" s="170">
        <v>0</v>
      </c>
      <c r="D21" s="173">
        <v>2</v>
      </c>
      <c r="E21" s="170">
        <v>11</v>
      </c>
      <c r="F21" s="162"/>
      <c r="G21" s="164"/>
      <c r="H21" s="173">
        <v>4</v>
      </c>
      <c r="I21" s="170">
        <v>13</v>
      </c>
      <c r="J21" s="173"/>
      <c r="K21" s="196"/>
      <c r="L21" s="173"/>
      <c r="M21" s="198"/>
      <c r="N21" s="187">
        <f>IF(B21=C21,1,IF(B21&gt;C21,3,IF(B21&lt;C21,0)))</f>
        <v>3</v>
      </c>
      <c r="O21" s="187">
        <f>IF(D21=E21,1,IF(D21&gt;E21,3,IF(D21&lt;E21,0)))</f>
        <v>0</v>
      </c>
      <c r="P21" s="187">
        <f>IF(F21=G21,1,IF(F21&gt;G21,3,IF(F21&lt;G21,0)))</f>
        <v>1</v>
      </c>
      <c r="Q21" s="187">
        <f>IF(H21=I21,1,IF(H21&gt;I21,3,IF(H21&lt;I21,0)))</f>
        <v>0</v>
      </c>
      <c r="R21" s="187">
        <f>IF(J21=K21,1,IF(J21&gt;K21,3,IF(J21&lt;K21,0)))</f>
        <v>1</v>
      </c>
      <c r="S21" s="187">
        <f t="shared" si="1"/>
        <v>1</v>
      </c>
      <c r="T21" s="187">
        <f>COUNTBLANK(B21:M21)/2</f>
        <v>3</v>
      </c>
      <c r="U21" s="2"/>
      <c r="V21" s="156" t="str">
        <f>A21</f>
        <v>JENDRASSIK FIÚ</v>
      </c>
      <c r="W21" s="153">
        <f>COUNT(B21:M21)/2</f>
        <v>3</v>
      </c>
      <c r="X21" s="153">
        <f>COUNTIF(N21:S21,3)</f>
        <v>1</v>
      </c>
      <c r="Y21" s="153">
        <f>COUNTIF(N21:S21,1)-T21</f>
        <v>0</v>
      </c>
      <c r="Z21" s="153">
        <f>COUNTIF(N21:S21,0)</f>
        <v>2</v>
      </c>
      <c r="AA21" s="153">
        <f>SUM(D21+B21+H21+J21+L21)</f>
        <v>27</v>
      </c>
      <c r="AB21" s="153">
        <f>SUM(E21+C21+I21+K21+M21)</f>
        <v>24</v>
      </c>
      <c r="AC21" s="146">
        <f>SUM(AA21-AB21)</f>
        <v>3</v>
      </c>
      <c r="AD21" s="149">
        <f>X21*2+Y21+Z21</f>
        <v>4</v>
      </c>
      <c r="AE21" s="159" t="s">
        <v>11</v>
      </c>
    </row>
    <row r="22" spans="1:31" ht="15">
      <c r="A22" s="174"/>
      <c r="B22" s="172"/>
      <c r="C22" s="170"/>
      <c r="D22" s="173"/>
      <c r="E22" s="170"/>
      <c r="F22" s="162"/>
      <c r="G22" s="164"/>
      <c r="H22" s="173"/>
      <c r="I22" s="170"/>
      <c r="J22" s="173"/>
      <c r="K22" s="196"/>
      <c r="L22" s="173"/>
      <c r="M22" s="198"/>
      <c r="N22" s="187">
        <f>IF(F22=G22,1,IF(F22&gt;G22,3,IF(F22&lt;G22,0)))</f>
        <v>1</v>
      </c>
      <c r="O22" s="187">
        <f>IF(H22=I22,1,IF(H22&gt;I22,3,IF(H22&lt;I22,0)))</f>
        <v>1</v>
      </c>
      <c r="P22" s="187">
        <f>IF(I22=J22,1,IF(I22&gt;J22,3,IF(I22&lt;J22,0)))</f>
        <v>1</v>
      </c>
      <c r="Q22" s="187">
        <f>IF(J22=K22,1,IF(J22&gt;K22,3,IF(J22&lt;K22,0)))</f>
        <v>1</v>
      </c>
      <c r="R22" s="187">
        <f>IF(K22=L22,1,IF(K22&gt;L22,3,IF(K22&lt;L22,0)))</f>
        <v>1</v>
      </c>
      <c r="S22" s="187">
        <f t="shared" si="1"/>
        <v>1</v>
      </c>
      <c r="T22" s="187"/>
      <c r="U22" s="2"/>
      <c r="V22" s="156"/>
      <c r="W22" s="153"/>
      <c r="X22" s="153"/>
      <c r="Y22" s="153"/>
      <c r="Z22" s="153"/>
      <c r="AA22" s="153"/>
      <c r="AB22" s="153"/>
      <c r="AC22" s="146"/>
      <c r="AD22" s="149"/>
      <c r="AE22" s="159"/>
    </row>
    <row r="23" spans="1:31" ht="15">
      <c r="A23" s="171" t="s">
        <v>411</v>
      </c>
      <c r="B23" s="172">
        <v>21</v>
      </c>
      <c r="C23" s="170">
        <v>0</v>
      </c>
      <c r="D23" s="173">
        <v>15</v>
      </c>
      <c r="E23" s="170">
        <v>5</v>
      </c>
      <c r="F23" s="173">
        <v>13</v>
      </c>
      <c r="G23" s="170">
        <v>4</v>
      </c>
      <c r="H23" s="162"/>
      <c r="I23" s="164"/>
      <c r="J23" s="173"/>
      <c r="K23" s="196"/>
      <c r="L23" s="173"/>
      <c r="M23" s="198"/>
      <c r="N23" s="187">
        <f>IF(B23=C23,1,IF(B23&gt;C23,3,IF(B23&lt;C23,0)))</f>
        <v>3</v>
      </c>
      <c r="O23" s="187">
        <f>IF(D23=E23,1,IF(D23&gt;E23,3,IF(D23&lt;E23,0)))</f>
        <v>3</v>
      </c>
      <c r="P23" s="187">
        <f>IF(F23=G23,1,IF(F23&gt;G23,3,IF(F23&lt;G23,0)))</f>
        <v>3</v>
      </c>
      <c r="Q23" s="187">
        <f>IF(H23=I23,1,IF(H23&gt;I23,3,IF(H23&lt;I23,0)))</f>
        <v>1</v>
      </c>
      <c r="R23" s="187">
        <f>IF(J23=K23,1,IF(J23&gt;K23,3,IF(J23&lt;K23,0)))</f>
        <v>1</v>
      </c>
      <c r="S23" s="187">
        <f t="shared" si="1"/>
        <v>1</v>
      </c>
      <c r="T23" s="187">
        <f>COUNTBLANK(B23:M23)/2</f>
        <v>3</v>
      </c>
      <c r="U23" s="2"/>
      <c r="V23" s="189" t="str">
        <f>A23</f>
        <v>VETÉSI 1</v>
      </c>
      <c r="W23" s="153">
        <f>COUNT(B23:M23)/2</f>
        <v>3</v>
      </c>
      <c r="X23" s="153">
        <f>COUNTIF(N23:S23,3)</f>
        <v>3</v>
      </c>
      <c r="Y23" s="153">
        <f>COUNTIF(N23:S23,1)-T23</f>
        <v>0</v>
      </c>
      <c r="Z23" s="153">
        <f>COUNTIF(N23:S23,0)</f>
        <v>0</v>
      </c>
      <c r="AA23" s="153">
        <f>SUM(D23+F23+B23+J23+L23)</f>
        <v>49</v>
      </c>
      <c r="AB23" s="153">
        <f>SUM(E23+G23+C23+K23+M23)</f>
        <v>9</v>
      </c>
      <c r="AC23" s="146">
        <f>SUM(AA23-AB23)</f>
        <v>40</v>
      </c>
      <c r="AD23" s="149">
        <f>X23*2+Y23+Z23</f>
        <v>6</v>
      </c>
      <c r="AE23" s="147" t="s">
        <v>9</v>
      </c>
    </row>
    <row r="24" spans="1:31" ht="15">
      <c r="A24" s="171"/>
      <c r="B24" s="172"/>
      <c r="C24" s="170"/>
      <c r="D24" s="173"/>
      <c r="E24" s="170"/>
      <c r="F24" s="173"/>
      <c r="G24" s="170"/>
      <c r="H24" s="162"/>
      <c r="I24" s="164"/>
      <c r="J24" s="173"/>
      <c r="K24" s="196"/>
      <c r="L24" s="173"/>
      <c r="M24" s="198"/>
      <c r="N24" s="187">
        <f>IF(F24=G24,1,IF(F24&gt;G24,3,IF(F24&lt;G24,0)))</f>
        <v>1</v>
      </c>
      <c r="O24" s="187">
        <f>IF(H24=I24,1,IF(H24&gt;I24,3,IF(H24&lt;I24,0)))</f>
        <v>1</v>
      </c>
      <c r="P24" s="187">
        <f>IF(I24=J24,1,IF(I24&gt;J24,3,IF(I24&lt;J24,0)))</f>
        <v>1</v>
      </c>
      <c r="Q24" s="187">
        <f>IF(J24=K24,1,IF(J24&gt;K24,3,IF(J24&lt;K24,0)))</f>
        <v>1</v>
      </c>
      <c r="R24" s="187">
        <f>IF(K24=L24,1,IF(K24&gt;L24,3,IF(K24&lt;L24,0)))</f>
        <v>1</v>
      </c>
      <c r="S24" s="187">
        <f t="shared" si="1"/>
        <v>1</v>
      </c>
      <c r="T24" s="187"/>
      <c r="U24" s="2"/>
      <c r="V24" s="189"/>
      <c r="W24" s="153"/>
      <c r="X24" s="153"/>
      <c r="Y24" s="153"/>
      <c r="Z24" s="153"/>
      <c r="AA24" s="153"/>
      <c r="AB24" s="153"/>
      <c r="AC24" s="146"/>
      <c r="AD24" s="149"/>
      <c r="AE24" s="147"/>
    </row>
    <row r="25" spans="1:31" ht="15.75" customHeight="1" hidden="1">
      <c r="A25" s="171"/>
      <c r="B25" s="172"/>
      <c r="C25" s="170"/>
      <c r="D25" s="173"/>
      <c r="E25" s="170"/>
      <c r="F25" s="173"/>
      <c r="G25" s="170"/>
      <c r="H25" s="173"/>
      <c r="I25" s="170"/>
      <c r="J25" s="162"/>
      <c r="K25" s="212"/>
      <c r="L25" s="173"/>
      <c r="M25" s="198"/>
      <c r="N25" s="187">
        <f>IF(B25=C25,1,IF(B25&gt;C25,3,IF(B25&lt;C25,0)))</f>
        <v>1</v>
      </c>
      <c r="O25" s="187">
        <f>IF(D25=E25,1,IF(D25&gt;E25,3,IF(D25&lt;E25,0)))</f>
        <v>1</v>
      </c>
      <c r="P25" s="187">
        <f>IF(F25=G25,1,IF(F25&gt;G25,3,IF(F25&lt;G25,0)))</f>
        <v>1</v>
      </c>
      <c r="Q25" s="187">
        <f>IF(H25=I25,1,IF(H25&gt;I25,3,IF(H25&lt;I25,0)))</f>
        <v>1</v>
      </c>
      <c r="R25" s="187">
        <f>IF(J25=K25,1,IF(J25&gt;K25,3,IF(J25&lt;K25,0)))</f>
        <v>1</v>
      </c>
      <c r="S25" s="187">
        <f t="shared" si="1"/>
        <v>1</v>
      </c>
      <c r="T25" s="187">
        <f>COUNTBLANK(B25:M25)/2</f>
        <v>6</v>
      </c>
      <c r="U25" s="2"/>
      <c r="V25" s="156">
        <f>A25</f>
        <v>0</v>
      </c>
      <c r="W25" s="153">
        <f>COUNT(B25:M25)/2</f>
        <v>0</v>
      </c>
      <c r="X25" s="153">
        <f>COUNTIF(N25:S25,3)</f>
        <v>0</v>
      </c>
      <c r="Y25" s="153">
        <f>COUNTIF(N25:S25,1)-T25</f>
        <v>0</v>
      </c>
      <c r="Z25" s="153">
        <f>COUNTIF(N25:S25,0)</f>
        <v>0</v>
      </c>
      <c r="AA25" s="153">
        <f>SUM(D25+F25+H25+B25+L25)</f>
        <v>0</v>
      </c>
      <c r="AB25" s="153">
        <f>SUM(E25+G25+I25+C25+M25)</f>
        <v>0</v>
      </c>
      <c r="AC25" s="146">
        <f>SUM(AA25-AB25)</f>
        <v>0</v>
      </c>
      <c r="AD25" s="149">
        <f>X25*2+Y25+Z25</f>
        <v>0</v>
      </c>
      <c r="AE25" s="148" t="s">
        <v>10</v>
      </c>
    </row>
    <row r="26" spans="1:31" ht="15.75" customHeight="1" hidden="1">
      <c r="A26" s="171"/>
      <c r="B26" s="172"/>
      <c r="C26" s="170"/>
      <c r="D26" s="173"/>
      <c r="E26" s="170"/>
      <c r="F26" s="173"/>
      <c r="G26" s="170"/>
      <c r="H26" s="173"/>
      <c r="I26" s="170"/>
      <c r="J26" s="162"/>
      <c r="K26" s="212"/>
      <c r="L26" s="173"/>
      <c r="M26" s="198"/>
      <c r="N26" s="187">
        <f>IF(F26=G26,1,IF(F26&gt;G26,3,IF(F26&lt;G26,0)))</f>
        <v>1</v>
      </c>
      <c r="O26" s="187">
        <f>IF(H26=I26,1,IF(H26&gt;I26,3,IF(H26&lt;I26,0)))</f>
        <v>1</v>
      </c>
      <c r="P26" s="187">
        <f>IF(I26=J26,1,IF(I26&gt;J26,3,IF(I26&lt;J26,0)))</f>
        <v>1</v>
      </c>
      <c r="Q26" s="187">
        <f>IF(J26=K26,1,IF(J26&gt;K26,3,IF(J26&lt;K26,0)))</f>
        <v>1</v>
      </c>
      <c r="R26" s="187">
        <f>IF(K26=L26,1,IF(K26&gt;L26,3,IF(K26&lt;L26,0)))</f>
        <v>1</v>
      </c>
      <c r="S26" s="187">
        <f t="shared" si="1"/>
        <v>1</v>
      </c>
      <c r="T26" s="187"/>
      <c r="U26" s="2"/>
      <c r="V26" s="156"/>
      <c r="W26" s="153"/>
      <c r="X26" s="153"/>
      <c r="Y26" s="153"/>
      <c r="Z26" s="153"/>
      <c r="AA26" s="153"/>
      <c r="AB26" s="153"/>
      <c r="AC26" s="146"/>
      <c r="AD26" s="149"/>
      <c r="AE26" s="148"/>
    </row>
    <row r="27" spans="1:31" ht="14.25" customHeight="1" hidden="1">
      <c r="A27" s="171"/>
      <c r="B27" s="172"/>
      <c r="C27" s="170"/>
      <c r="D27" s="173"/>
      <c r="E27" s="170"/>
      <c r="F27" s="173"/>
      <c r="G27" s="170"/>
      <c r="H27" s="173"/>
      <c r="I27" s="170"/>
      <c r="J27" s="173"/>
      <c r="K27" s="170"/>
      <c r="L27" s="162"/>
      <c r="M27" s="163"/>
      <c r="N27" s="187">
        <f>IF(B27=C27,1,IF(B27&gt;C27,3,IF(B27&lt;C27,0)))</f>
        <v>1</v>
      </c>
      <c r="O27" s="187">
        <f>IF(D27=E27,1,IF(D27&gt;E27,3,IF(D27&lt;E27,0)))</f>
        <v>1</v>
      </c>
      <c r="P27" s="187">
        <f>IF(F27=G27,1,IF(F27&gt;G27,3,IF(F27&lt;G27,0)))</f>
        <v>1</v>
      </c>
      <c r="Q27" s="187">
        <f>IF(H27=I27,1,IF(H27&gt;I27,3,IF(H27&lt;I27,0)))</f>
        <v>1</v>
      </c>
      <c r="R27" s="187">
        <f>IF(J27=K27,1,IF(J27&gt;K27,3,IF(J27&lt;K27,0)))</f>
        <v>1</v>
      </c>
      <c r="S27" s="187">
        <f>IF(L27=M27,1,IF(L27&gt;M27,3,IF(L27&lt;M27,0)))</f>
        <v>1</v>
      </c>
      <c r="T27" s="187">
        <f>COUNTBLANK(B27:M27)/2</f>
        <v>6</v>
      </c>
      <c r="V27" s="156">
        <f>A27</f>
        <v>0</v>
      </c>
      <c r="W27" s="153">
        <f>COUNT(B27:M27)/2</f>
        <v>0</v>
      </c>
      <c r="X27" s="153">
        <f>COUNTIF(N27:S27,3)</f>
        <v>0</v>
      </c>
      <c r="Y27" s="153">
        <f>COUNTIF(N27:S27,1)-T27</f>
        <v>0</v>
      </c>
      <c r="Z27" s="153">
        <f>COUNTIF(N27:S27,0)</f>
        <v>0</v>
      </c>
      <c r="AA27" s="153">
        <f>SUM(D27+F27+H27+J27+B27)</f>
        <v>0</v>
      </c>
      <c r="AB27" s="153">
        <f>SUM(E27+G27+I27+K27+C27)</f>
        <v>0</v>
      </c>
      <c r="AC27" s="146">
        <f>SUM(AA27-AB27)</f>
        <v>0</v>
      </c>
      <c r="AD27" s="149">
        <f>X27*2+Y27+Z27</f>
        <v>0</v>
      </c>
      <c r="AE27" s="157"/>
    </row>
    <row r="28" spans="1:31" ht="15" customHeight="1" hidden="1">
      <c r="A28" s="171"/>
      <c r="B28" s="172"/>
      <c r="C28" s="170"/>
      <c r="D28" s="173"/>
      <c r="E28" s="170"/>
      <c r="F28" s="173"/>
      <c r="G28" s="170"/>
      <c r="H28" s="173"/>
      <c r="I28" s="170"/>
      <c r="J28" s="173"/>
      <c r="K28" s="170"/>
      <c r="L28" s="162"/>
      <c r="M28" s="163"/>
      <c r="N28" s="187">
        <f>IF(F28=G28,1,IF(F28&gt;G28,3,IF(F28&lt;G28,0)))</f>
        <v>1</v>
      </c>
      <c r="O28" s="187">
        <f>IF(H28=I28,1,IF(H28&gt;I28,3,IF(H28&lt;I28,0)))</f>
        <v>1</v>
      </c>
      <c r="P28" s="187">
        <f>IF(I28=J28,1,IF(I28&gt;J28,3,IF(I28&lt;J28,0)))</f>
        <v>1</v>
      </c>
      <c r="Q28" s="187">
        <f>IF(J28=K28,1,IF(J28&gt;K28,3,IF(J28&lt;K28,0)))</f>
        <v>1</v>
      </c>
      <c r="R28" s="187">
        <f>IF(K28=L28,1,IF(K28&gt;L28,3,IF(K28&lt;L28,0)))</f>
        <v>1</v>
      </c>
      <c r="S28" s="187">
        <f>IF(L28=M28,1,IF(L28&gt;M28,3,IF(L28&lt;M28,0)))</f>
        <v>1</v>
      </c>
      <c r="T28" s="187"/>
      <c r="V28" s="156"/>
      <c r="W28" s="153"/>
      <c r="X28" s="153"/>
      <c r="Y28" s="153"/>
      <c r="Z28" s="153"/>
      <c r="AA28" s="153"/>
      <c r="AB28" s="153"/>
      <c r="AC28" s="146"/>
      <c r="AD28" s="149"/>
      <c r="AE28" s="157"/>
    </row>
    <row r="30" ht="15" thickBot="1"/>
    <row r="31" spans="1:30" ht="24" customHeight="1" thickBot="1" thickTop="1">
      <c r="A31" s="17" t="s">
        <v>17</v>
      </c>
      <c r="B31" s="200" t="str">
        <f>A32</f>
        <v>THURI  BOY</v>
      </c>
      <c r="C31" s="200"/>
      <c r="D31" s="201" t="str">
        <f>A34</f>
        <v>TÁNCSICS</v>
      </c>
      <c r="E31" s="201"/>
      <c r="F31" s="201" t="str">
        <f>A36</f>
        <v>IPARI 1</v>
      </c>
      <c r="G31" s="201"/>
      <c r="H31" s="202" t="str">
        <f>A38</f>
        <v>TÜRR C</v>
      </c>
      <c r="I31" s="203"/>
      <c r="J31" s="202" t="str">
        <f>A42</f>
        <v>REFI BOY</v>
      </c>
      <c r="K31" s="203"/>
      <c r="L31" s="215" t="str">
        <f>A42</f>
        <v>REFI BOY</v>
      </c>
      <c r="M31" s="201"/>
      <c r="V31" s="6" t="s">
        <v>17</v>
      </c>
      <c r="W31" s="4" t="s">
        <v>1</v>
      </c>
      <c r="X31" s="4" t="s">
        <v>2</v>
      </c>
      <c r="Y31" s="4" t="s">
        <v>0</v>
      </c>
      <c r="Z31" s="4" t="s">
        <v>3</v>
      </c>
      <c r="AA31" s="4" t="s">
        <v>4</v>
      </c>
      <c r="AB31" s="4" t="s">
        <v>5</v>
      </c>
      <c r="AC31" s="4" t="s">
        <v>64</v>
      </c>
      <c r="AD31" s="5" t="s">
        <v>6</v>
      </c>
    </row>
    <row r="32" spans="1:31" ht="15.75" customHeight="1" thickTop="1">
      <c r="A32" s="208" t="s">
        <v>412</v>
      </c>
      <c r="B32" s="183"/>
      <c r="C32" s="184"/>
      <c r="D32" s="206">
        <v>0</v>
      </c>
      <c r="E32" s="210">
        <v>21</v>
      </c>
      <c r="F32" s="206">
        <v>0</v>
      </c>
      <c r="G32" s="210">
        <v>21</v>
      </c>
      <c r="H32" s="206">
        <v>0</v>
      </c>
      <c r="I32" s="204">
        <v>21</v>
      </c>
      <c r="J32" s="206">
        <v>0</v>
      </c>
      <c r="K32" s="204">
        <v>21</v>
      </c>
      <c r="L32" s="214"/>
      <c r="M32" s="210"/>
      <c r="N32" s="187">
        <f>IF(B32=C32,1,IF(B32&gt;C32,3,IF(B32&lt;C32,0)))</f>
        <v>1</v>
      </c>
      <c r="O32" s="187">
        <f>IF(D32=E32,1,IF(D32&gt;E32,3,IF(D32&lt;E32,0)))</f>
        <v>0</v>
      </c>
      <c r="P32" s="187">
        <f>IF(F32=G32,1,IF(F32&gt;G32,3,IF(F32&lt;G32,0)))</f>
        <v>0</v>
      </c>
      <c r="Q32" s="187">
        <f>IF(H32=I32,1,IF(H32&gt;I32,3,IF(H32&lt;I32,0)))</f>
        <v>0</v>
      </c>
      <c r="R32" s="187">
        <f>IF(J32=K32,1,IF(J32&gt;K32,3,IF(J32&lt;K32,0)))</f>
        <v>0</v>
      </c>
      <c r="S32" s="187">
        <f aca="true" t="shared" si="2" ref="S32:S43">IF(L32=M32,1,IF(L32&gt;M32,3,IF(L32&lt;M32,0)))</f>
        <v>1</v>
      </c>
      <c r="T32" s="187">
        <f>COUNTBLANK(B32:M32)/2</f>
        <v>2</v>
      </c>
      <c r="V32" s="156" t="str">
        <f>A32</f>
        <v>THURI  BOY</v>
      </c>
      <c r="W32" s="153">
        <f>COUNT(B32:M32)/2</f>
        <v>4</v>
      </c>
      <c r="X32" s="153">
        <f>COUNTIF(N32:S32,3)</f>
        <v>0</v>
      </c>
      <c r="Y32" s="153">
        <f>COUNTIF(N32:S32,1)-T32</f>
        <v>0</v>
      </c>
      <c r="Z32" s="153">
        <f>COUNTIF(N32:S32,0)</f>
        <v>4</v>
      </c>
      <c r="AA32" s="153">
        <f>SUM(D32+F32+H32+J32+L32)</f>
        <v>0</v>
      </c>
      <c r="AB32" s="153">
        <f>SUM(E32+G32+I32+K32+M32)</f>
        <v>84</v>
      </c>
      <c r="AC32" s="146">
        <f>SUM(AA32-AB32)</f>
        <v>-84</v>
      </c>
      <c r="AD32" s="149">
        <f>X32*2+Y32+Z32</f>
        <v>4</v>
      </c>
      <c r="AE32" s="151" t="s">
        <v>13</v>
      </c>
    </row>
    <row r="33" spans="1:31" ht="15" customHeight="1">
      <c r="A33" s="209"/>
      <c r="B33" s="185"/>
      <c r="C33" s="164"/>
      <c r="D33" s="207"/>
      <c r="E33" s="211"/>
      <c r="F33" s="207"/>
      <c r="G33" s="211"/>
      <c r="H33" s="207"/>
      <c r="I33" s="205"/>
      <c r="J33" s="207"/>
      <c r="K33" s="205"/>
      <c r="L33" s="213"/>
      <c r="M33" s="211"/>
      <c r="N33" s="187">
        <f>IF(F33=G33,1,IF(F33&gt;G33,3,IF(F33&lt;G33,0)))</f>
        <v>1</v>
      </c>
      <c r="O33" s="187">
        <f>IF(H33=I33,1,IF(H33&gt;I33,3,IF(H33&lt;I33,0)))</f>
        <v>1</v>
      </c>
      <c r="P33" s="187">
        <f>IF(I33=J33,1,IF(I33&gt;J33,3,IF(I33&lt;J33,0)))</f>
        <v>1</v>
      </c>
      <c r="Q33" s="187">
        <f>IF(J33=K33,1,IF(J33&gt;K33,3,IF(J33&lt;K33,0)))</f>
        <v>1</v>
      </c>
      <c r="R33" s="187">
        <f>IF(K33=L33,1,IF(K33&gt;L33,3,IF(K33&lt;L33,0)))</f>
        <v>1</v>
      </c>
      <c r="S33" s="187">
        <f t="shared" si="2"/>
        <v>1</v>
      </c>
      <c r="T33" s="187"/>
      <c r="V33" s="156"/>
      <c r="W33" s="153"/>
      <c r="X33" s="153"/>
      <c r="Y33" s="153"/>
      <c r="Z33" s="153"/>
      <c r="AA33" s="153"/>
      <c r="AB33" s="153"/>
      <c r="AC33" s="146"/>
      <c r="AD33" s="149"/>
      <c r="AE33" s="151"/>
    </row>
    <row r="34" spans="1:31" ht="14.25" customHeight="1">
      <c r="A34" s="209" t="s">
        <v>413</v>
      </c>
      <c r="B34" s="218">
        <v>21</v>
      </c>
      <c r="C34" s="211">
        <v>0</v>
      </c>
      <c r="D34" s="162"/>
      <c r="E34" s="164"/>
      <c r="F34" s="207">
        <v>15</v>
      </c>
      <c r="G34" s="211">
        <v>3</v>
      </c>
      <c r="H34" s="207">
        <v>9</v>
      </c>
      <c r="I34" s="205">
        <v>3</v>
      </c>
      <c r="J34" s="207">
        <v>17</v>
      </c>
      <c r="K34" s="205">
        <v>6</v>
      </c>
      <c r="L34" s="213"/>
      <c r="M34" s="211"/>
      <c r="N34" s="187">
        <f>IF(B34=C34,1,IF(B34&gt;C34,3,IF(B34&lt;C34,0)))</f>
        <v>3</v>
      </c>
      <c r="O34" s="187">
        <f>IF(D34=E34,1,IF(D34&gt;E34,3,IF(D34&lt;E34,0)))</f>
        <v>1</v>
      </c>
      <c r="P34" s="187">
        <f>IF(F34=G34,1,IF(F34&gt;G34,3,IF(F34&lt;G34,0)))</f>
        <v>3</v>
      </c>
      <c r="Q34" s="187">
        <f>IF(H34=I34,1,IF(H34&gt;I34,3,IF(H34&lt;I34,0)))</f>
        <v>3</v>
      </c>
      <c r="R34" s="187">
        <f>IF(J34=K34,1,IF(J34&gt;K34,3,IF(J34&lt;K34,0)))</f>
        <v>3</v>
      </c>
      <c r="S34" s="187">
        <f t="shared" si="2"/>
        <v>1</v>
      </c>
      <c r="T34" s="187">
        <f>COUNTBLANK(B34:M34)/2</f>
        <v>2</v>
      </c>
      <c r="V34" s="156" t="str">
        <f>A34</f>
        <v>TÁNCSICS</v>
      </c>
      <c r="W34" s="153">
        <f>COUNT(B34:M34)/2</f>
        <v>4</v>
      </c>
      <c r="X34" s="153">
        <f>COUNTIF(N34:S34,3)</f>
        <v>4</v>
      </c>
      <c r="Y34" s="153">
        <f>COUNTIF(N34:S34,1)-T34</f>
        <v>0</v>
      </c>
      <c r="Z34" s="153">
        <f>COUNTIF(N34:S34,0)</f>
        <v>0</v>
      </c>
      <c r="AA34" s="153">
        <f>SUM(B34+F34+H34+J34+L34)</f>
        <v>62</v>
      </c>
      <c r="AB34" s="153">
        <f>SUM(C34+G34+I34+K34+M34)</f>
        <v>12</v>
      </c>
      <c r="AC34" s="146">
        <f>SUM(AA34-AB34)</f>
        <v>50</v>
      </c>
      <c r="AD34" s="149">
        <f>X34*2+Y34+Z34</f>
        <v>8</v>
      </c>
      <c r="AE34" s="154" t="s">
        <v>9</v>
      </c>
    </row>
    <row r="35" spans="1:31" ht="14.25" customHeight="1">
      <c r="A35" s="209"/>
      <c r="B35" s="218"/>
      <c r="C35" s="211"/>
      <c r="D35" s="162"/>
      <c r="E35" s="164"/>
      <c r="F35" s="207"/>
      <c r="G35" s="211"/>
      <c r="H35" s="207"/>
      <c r="I35" s="205"/>
      <c r="J35" s="207"/>
      <c r="K35" s="205"/>
      <c r="L35" s="213"/>
      <c r="M35" s="211"/>
      <c r="N35" s="187">
        <f>IF(F35=G35,1,IF(F35&gt;G35,3,IF(F35&lt;G35,0)))</f>
        <v>1</v>
      </c>
      <c r="O35" s="187">
        <f>IF(H35=I35,1,IF(H35&gt;I35,3,IF(H35&lt;I35,0)))</f>
        <v>1</v>
      </c>
      <c r="P35" s="187">
        <f>IF(I35=J35,1,IF(I35&gt;J35,3,IF(I35&lt;J35,0)))</f>
        <v>1</v>
      </c>
      <c r="Q35" s="187">
        <f>IF(J35=K35,1,IF(J35&gt;K35,3,IF(J35&lt;K35,0)))</f>
        <v>1</v>
      </c>
      <c r="R35" s="187">
        <f>IF(K35=L35,1,IF(K35&gt;L35,3,IF(K35&lt;L35,0)))</f>
        <v>1</v>
      </c>
      <c r="S35" s="187">
        <f t="shared" si="2"/>
        <v>1</v>
      </c>
      <c r="T35" s="187"/>
      <c r="V35" s="156"/>
      <c r="W35" s="153"/>
      <c r="X35" s="153"/>
      <c r="Y35" s="153"/>
      <c r="Z35" s="153"/>
      <c r="AA35" s="153"/>
      <c r="AB35" s="153"/>
      <c r="AC35" s="146"/>
      <c r="AD35" s="149"/>
      <c r="AE35" s="154"/>
    </row>
    <row r="36" spans="1:31" ht="14.25" customHeight="1">
      <c r="A36" s="209" t="s">
        <v>414</v>
      </c>
      <c r="B36" s="218">
        <v>21</v>
      </c>
      <c r="C36" s="211">
        <v>0</v>
      </c>
      <c r="D36" s="207">
        <v>3</v>
      </c>
      <c r="E36" s="211">
        <v>15</v>
      </c>
      <c r="F36" s="162"/>
      <c r="G36" s="164"/>
      <c r="H36" s="207">
        <v>3</v>
      </c>
      <c r="I36" s="205">
        <v>11</v>
      </c>
      <c r="J36" s="207">
        <v>1</v>
      </c>
      <c r="K36" s="205">
        <v>10</v>
      </c>
      <c r="L36" s="213"/>
      <c r="M36" s="211"/>
      <c r="N36" s="187">
        <f>IF(B36=C36,1,IF(B36&gt;C36,3,IF(B36&lt;C36,0)))</f>
        <v>3</v>
      </c>
      <c r="O36" s="187">
        <f>IF(D36=E36,1,IF(D36&gt;E36,3,IF(D36&lt;E36,0)))</f>
        <v>0</v>
      </c>
      <c r="P36" s="187">
        <f>IF(F36=G36,1,IF(F36&gt;G36,3,IF(F36&lt;G36,0)))</f>
        <v>1</v>
      </c>
      <c r="Q36" s="187">
        <f>IF(H36=I36,1,IF(H36&gt;I36,3,IF(H36&lt;I36,0)))</f>
        <v>0</v>
      </c>
      <c r="R36" s="187">
        <f>IF(J36=K36,1,IF(J36&gt;K36,3,IF(J36&lt;K36,0)))</f>
        <v>0</v>
      </c>
      <c r="S36" s="187">
        <f t="shared" si="2"/>
        <v>1</v>
      </c>
      <c r="T36" s="187">
        <f>COUNTBLANK(B36:M36)/2</f>
        <v>2</v>
      </c>
      <c r="V36" s="156" t="str">
        <f>A36</f>
        <v>IPARI 1</v>
      </c>
      <c r="W36" s="153">
        <f>COUNT(B36:M36)/2</f>
        <v>4</v>
      </c>
      <c r="X36" s="153">
        <f>COUNTIF(N36:S36,3)</f>
        <v>1</v>
      </c>
      <c r="Y36" s="153">
        <f>COUNTIF(N36:S36,1)-T36</f>
        <v>0</v>
      </c>
      <c r="Z36" s="153">
        <f>COUNTIF(N36:S36,0)</f>
        <v>3</v>
      </c>
      <c r="AA36" s="153">
        <f>SUM(D36+B36+H36+J36+L36)</f>
        <v>28</v>
      </c>
      <c r="AB36" s="153">
        <f>SUM(E36+C36+I36+K36+M36)</f>
        <v>36</v>
      </c>
      <c r="AC36" s="146">
        <f>SUM(AA36-AB36)</f>
        <v>-8</v>
      </c>
      <c r="AD36" s="149">
        <f>X36*2+Y36+Z36</f>
        <v>5</v>
      </c>
      <c r="AE36" s="151" t="s">
        <v>12</v>
      </c>
    </row>
    <row r="37" spans="1:31" ht="14.25" customHeight="1">
      <c r="A37" s="209"/>
      <c r="B37" s="218"/>
      <c r="C37" s="211"/>
      <c r="D37" s="207"/>
      <c r="E37" s="211"/>
      <c r="F37" s="162"/>
      <c r="G37" s="164"/>
      <c r="H37" s="207"/>
      <c r="I37" s="205"/>
      <c r="J37" s="207"/>
      <c r="K37" s="205"/>
      <c r="L37" s="213"/>
      <c r="M37" s="211"/>
      <c r="N37" s="187">
        <f>IF(F37=G37,1,IF(F37&gt;G37,3,IF(F37&lt;G37,0)))</f>
        <v>1</v>
      </c>
      <c r="O37" s="187">
        <f>IF(H37=I37,1,IF(H37&gt;I37,3,IF(H37&lt;I37,0)))</f>
        <v>1</v>
      </c>
      <c r="P37" s="187">
        <f>IF(I37=J37,1,IF(I37&gt;J37,3,IF(I37&lt;J37,0)))</f>
        <v>1</v>
      </c>
      <c r="Q37" s="187">
        <f>IF(J37=K37,1,IF(J37&gt;K37,3,IF(J37&lt;K37,0)))</f>
        <v>1</v>
      </c>
      <c r="R37" s="187">
        <f>IF(K37=L37,1,IF(K37&gt;L37,3,IF(K37&lt;L37,0)))</f>
        <v>1</v>
      </c>
      <c r="S37" s="187">
        <f t="shared" si="2"/>
        <v>1</v>
      </c>
      <c r="T37" s="187"/>
      <c r="V37" s="156"/>
      <c r="W37" s="153"/>
      <c r="X37" s="153"/>
      <c r="Y37" s="153"/>
      <c r="Z37" s="153"/>
      <c r="AA37" s="153"/>
      <c r="AB37" s="153"/>
      <c r="AC37" s="146"/>
      <c r="AD37" s="149"/>
      <c r="AE37" s="151"/>
    </row>
    <row r="38" spans="1:31" ht="14.25" customHeight="1">
      <c r="A38" s="209" t="s">
        <v>415</v>
      </c>
      <c r="B38" s="218">
        <v>21</v>
      </c>
      <c r="C38" s="211">
        <v>0</v>
      </c>
      <c r="D38" s="207">
        <v>3</v>
      </c>
      <c r="E38" s="211">
        <v>9</v>
      </c>
      <c r="F38" s="207">
        <v>11</v>
      </c>
      <c r="G38" s="211">
        <v>3</v>
      </c>
      <c r="H38" s="162"/>
      <c r="I38" s="212"/>
      <c r="J38" s="207">
        <v>9</v>
      </c>
      <c r="K38" s="205">
        <v>14</v>
      </c>
      <c r="L38" s="213"/>
      <c r="M38" s="211"/>
      <c r="N38" s="187">
        <f>IF(B38=C38,1,IF(B38&gt;C38,3,IF(B38&lt;C38,0)))</f>
        <v>3</v>
      </c>
      <c r="O38" s="187">
        <f>IF(D38=E38,1,IF(D38&gt;E38,3,IF(D38&lt;E38,0)))</f>
        <v>0</v>
      </c>
      <c r="P38" s="187">
        <f>IF(F38=G38,1,IF(F38&gt;G38,3,IF(F38&lt;G38,0)))</f>
        <v>3</v>
      </c>
      <c r="Q38" s="187">
        <f>IF(H38=I38,1,IF(H38&gt;I38,3,IF(H38&lt;I38,0)))</f>
        <v>1</v>
      </c>
      <c r="R38" s="187">
        <f>IF(J38=K38,1,IF(J38&gt;K38,3,IF(J38&lt;K38,0)))</f>
        <v>0</v>
      </c>
      <c r="S38" s="187">
        <f t="shared" si="2"/>
        <v>1</v>
      </c>
      <c r="T38" s="187">
        <f>COUNTBLANK(B38:M38)/2</f>
        <v>2</v>
      </c>
      <c r="V38" s="189" t="str">
        <f>A38</f>
        <v>TÜRR C</v>
      </c>
      <c r="W38" s="153">
        <f>COUNT(B38:M38)/2</f>
        <v>4</v>
      </c>
      <c r="X38" s="153">
        <f>COUNTIF(N38:S38,3)</f>
        <v>2</v>
      </c>
      <c r="Y38" s="153">
        <f>COUNTIF(N38:S38,1)-T38</f>
        <v>0</v>
      </c>
      <c r="Z38" s="153">
        <f>COUNTIF(N38:S38,0)</f>
        <v>2</v>
      </c>
      <c r="AA38" s="153">
        <f>SUM(D38+F38+B38+J38+L38)</f>
        <v>44</v>
      </c>
      <c r="AB38" s="153">
        <f>SUM(E38+G38+C38+K38+M38)</f>
        <v>26</v>
      </c>
      <c r="AC38" s="146">
        <f>SUM(AA38-AB38)</f>
        <v>18</v>
      </c>
      <c r="AD38" s="149">
        <f>X38*2+Y38+Z38</f>
        <v>6</v>
      </c>
      <c r="AE38" s="151" t="s">
        <v>11</v>
      </c>
    </row>
    <row r="39" spans="1:31" ht="14.25" customHeight="1">
      <c r="A39" s="221"/>
      <c r="B39" s="219"/>
      <c r="C39" s="216"/>
      <c r="D39" s="217"/>
      <c r="E39" s="216"/>
      <c r="F39" s="217"/>
      <c r="G39" s="216"/>
      <c r="H39" s="225"/>
      <c r="I39" s="228"/>
      <c r="J39" s="207"/>
      <c r="K39" s="205"/>
      <c r="L39" s="213"/>
      <c r="M39" s="211"/>
      <c r="N39" s="187">
        <f>IF(F39=G39,1,IF(F39&gt;G39,3,IF(F39&lt;G39,0)))</f>
        <v>1</v>
      </c>
      <c r="O39" s="187">
        <f>IF(H39=I39,1,IF(H39&gt;I39,3,IF(H39&lt;I39,0)))</f>
        <v>1</v>
      </c>
      <c r="P39" s="187">
        <f>IF(I39=J39,1,IF(I39&gt;J39,3,IF(I39&lt;J39,0)))</f>
        <v>1</v>
      </c>
      <c r="Q39" s="187">
        <f>IF(J39=K39,1,IF(J39&gt;K39,3,IF(J39&lt;K39,0)))</f>
        <v>1</v>
      </c>
      <c r="R39" s="187">
        <f>IF(K39=L39,1,IF(K39&gt;L39,3,IF(K39&lt;L39,0)))</f>
        <v>1</v>
      </c>
      <c r="S39" s="187">
        <f t="shared" si="2"/>
        <v>1</v>
      </c>
      <c r="T39" s="187"/>
      <c r="V39" s="189"/>
      <c r="W39" s="153"/>
      <c r="X39" s="153"/>
      <c r="Y39" s="153"/>
      <c r="Z39" s="153"/>
      <c r="AA39" s="153"/>
      <c r="AB39" s="153"/>
      <c r="AC39" s="146"/>
      <c r="AD39" s="149"/>
      <c r="AE39" s="151"/>
    </row>
    <row r="40" spans="1:31" ht="15" customHeight="1" hidden="1" thickTop="1">
      <c r="A40" s="222"/>
      <c r="B40" s="218"/>
      <c r="C40" s="211"/>
      <c r="D40" s="207"/>
      <c r="E40" s="211"/>
      <c r="F40" s="207"/>
      <c r="G40" s="211"/>
      <c r="H40" s="224"/>
      <c r="I40" s="224"/>
      <c r="J40" s="220"/>
      <c r="K40" s="220"/>
      <c r="L40" s="213"/>
      <c r="M40" s="211"/>
      <c r="N40" s="187">
        <f>IF(B40=C40,1,IF(B40&gt;C40,3,IF(B40&lt;C40,0)))</f>
        <v>1</v>
      </c>
      <c r="O40" s="187">
        <f>IF(D40=E40,1,IF(D40&gt;E40,3,IF(D40&lt;E40,0)))</f>
        <v>1</v>
      </c>
      <c r="P40" s="187">
        <f>IF(F40=G40,1,IF(F40&gt;G40,3,IF(F40&lt;G40,0)))</f>
        <v>1</v>
      </c>
      <c r="Q40" s="187">
        <f>IF(H40=I40,1,IF(H40&gt;I40,3,IF(H40&lt;I40,0)))</f>
        <v>1</v>
      </c>
      <c r="R40" s="187">
        <f>IF(J40=K40,1,IF(J40&gt;K40,3,IF(J40&lt;K40,0)))</f>
        <v>1</v>
      </c>
      <c r="S40" s="187">
        <f t="shared" si="2"/>
        <v>1</v>
      </c>
      <c r="T40" s="187">
        <f>COUNTBLANK(B40:M40)/2</f>
        <v>6</v>
      </c>
      <c r="V40" s="156">
        <f>A40</f>
        <v>0</v>
      </c>
      <c r="W40" s="153">
        <f>COUNT(B40:M40)/2</f>
        <v>0</v>
      </c>
      <c r="X40" s="153">
        <f>COUNTIF(N40:S40,3)</f>
        <v>0</v>
      </c>
      <c r="Y40" s="153">
        <f>COUNTIF(N40:S40,1)-T40</f>
        <v>0</v>
      </c>
      <c r="Z40" s="153">
        <f>COUNTIF(N40:S40,0)</f>
        <v>0</v>
      </c>
      <c r="AA40" s="153">
        <f>SUM(D40+F40+H40+B40+L40)</f>
        <v>0</v>
      </c>
      <c r="AB40" s="153">
        <f>SUM(E40+G40+I40+C40+M40)</f>
        <v>0</v>
      </c>
      <c r="AC40" s="146">
        <f>SUM(AA40-AB40)</f>
        <v>0</v>
      </c>
      <c r="AD40" s="149">
        <f>X40*2+Y40+Z40</f>
        <v>0</v>
      </c>
      <c r="AE40" s="150" t="s">
        <v>13</v>
      </c>
    </row>
    <row r="41" spans="1:31" ht="14.25" customHeight="1" hidden="1">
      <c r="A41" s="223"/>
      <c r="B41" s="219"/>
      <c r="C41" s="216"/>
      <c r="D41" s="217"/>
      <c r="E41" s="216"/>
      <c r="F41" s="217"/>
      <c r="G41" s="216"/>
      <c r="H41" s="220"/>
      <c r="I41" s="220"/>
      <c r="J41" s="220"/>
      <c r="K41" s="220"/>
      <c r="L41" s="213"/>
      <c r="M41" s="211"/>
      <c r="N41" s="187">
        <f>IF(F41=G41,1,IF(F41&gt;G41,3,IF(F41&lt;G41,0)))</f>
        <v>1</v>
      </c>
      <c r="O41" s="187">
        <f>IF(H41=I41,1,IF(H41&gt;I41,3,IF(H41&lt;I41,0)))</f>
        <v>1</v>
      </c>
      <c r="P41" s="187">
        <f>IF(I41=J41,1,IF(I41&gt;J41,3,IF(I41&lt;J41,0)))</f>
        <v>1</v>
      </c>
      <c r="Q41" s="187">
        <f>IF(J41=K41,1,IF(J41&gt;K41,3,IF(J41&lt;K41,0)))</f>
        <v>1</v>
      </c>
      <c r="R41" s="187">
        <f>IF(K41=L41,1,IF(K41&gt;L41,3,IF(K41&lt;L41,0)))</f>
        <v>1</v>
      </c>
      <c r="S41" s="187">
        <f t="shared" si="2"/>
        <v>1</v>
      </c>
      <c r="T41" s="187"/>
      <c r="V41" s="156"/>
      <c r="W41" s="153"/>
      <c r="X41" s="153"/>
      <c r="Y41" s="153"/>
      <c r="Z41" s="153"/>
      <c r="AA41" s="153"/>
      <c r="AB41" s="153"/>
      <c r="AC41" s="146"/>
      <c r="AD41" s="149"/>
      <c r="AE41" s="150"/>
    </row>
    <row r="42" spans="1:31" ht="14.25" customHeight="1">
      <c r="A42" s="209" t="s">
        <v>416</v>
      </c>
      <c r="B42" s="218">
        <v>21</v>
      </c>
      <c r="C42" s="211">
        <v>0</v>
      </c>
      <c r="D42" s="207">
        <v>6</v>
      </c>
      <c r="E42" s="211">
        <v>17</v>
      </c>
      <c r="F42" s="207">
        <v>10</v>
      </c>
      <c r="G42" s="211">
        <v>1</v>
      </c>
      <c r="H42" s="226">
        <v>14</v>
      </c>
      <c r="I42" s="227">
        <v>9</v>
      </c>
      <c r="J42" s="162"/>
      <c r="K42" s="162"/>
      <c r="L42" s="162"/>
      <c r="M42" s="164"/>
      <c r="N42" s="187">
        <f>IF(B42=C42,1,IF(B42&gt;C42,3,IF(B42&lt;C42,0)))</f>
        <v>3</v>
      </c>
      <c r="O42" s="187">
        <f>IF(D42=E42,1,IF(D42&gt;E42,3,IF(D42&lt;E42,0)))</f>
        <v>0</v>
      </c>
      <c r="P42" s="187">
        <f>IF(F42=G42,1,IF(F42&gt;G42,3,IF(F42&lt;G42,0)))</f>
        <v>3</v>
      </c>
      <c r="Q42" s="187">
        <f>IF(H42=I42,1,IF(H42&gt;I42,3,IF(H42&lt;I42,0)))</f>
        <v>3</v>
      </c>
      <c r="R42" s="187">
        <f>IF(J42=K42,1,IF(J42&gt;K42,3,IF(J42&lt;K42,0)))</f>
        <v>1</v>
      </c>
      <c r="S42" s="187">
        <f t="shared" si="2"/>
        <v>1</v>
      </c>
      <c r="T42" s="187">
        <f>COUNTBLANK(B42:M42)/2</f>
        <v>2</v>
      </c>
      <c r="V42" s="156" t="str">
        <f>A42</f>
        <v>REFI BOY</v>
      </c>
      <c r="W42" s="153">
        <f>COUNT(B42:M42)/2</f>
        <v>4</v>
      </c>
      <c r="X42" s="153">
        <f>COUNTIF(N42:S42,3)</f>
        <v>3</v>
      </c>
      <c r="Y42" s="153">
        <f>COUNTIF(N42:S42,1)-T42</f>
        <v>0</v>
      </c>
      <c r="Z42" s="153">
        <f>COUNTIF(N42:S42,0)</f>
        <v>1</v>
      </c>
      <c r="AA42" s="153">
        <f>SUM(D42+F42+H42+J42+B42)</f>
        <v>51</v>
      </c>
      <c r="AB42" s="153">
        <f>SUM(E42+G42+I42+K42+C42)</f>
        <v>27</v>
      </c>
      <c r="AC42" s="146">
        <f>SUM(AA42-AB42)</f>
        <v>24</v>
      </c>
      <c r="AD42" s="149">
        <f>X42*2+Y42+Z42</f>
        <v>7</v>
      </c>
      <c r="AE42" s="152" t="s">
        <v>10</v>
      </c>
    </row>
    <row r="43" spans="1:31" ht="14.25" customHeight="1">
      <c r="A43" s="221"/>
      <c r="B43" s="219"/>
      <c r="C43" s="216"/>
      <c r="D43" s="217"/>
      <c r="E43" s="216"/>
      <c r="F43" s="217"/>
      <c r="G43" s="216"/>
      <c r="H43" s="207"/>
      <c r="I43" s="211"/>
      <c r="J43" s="225"/>
      <c r="K43" s="225"/>
      <c r="L43" s="162"/>
      <c r="M43" s="164"/>
      <c r="N43" s="187">
        <f>IF(F43=G43,1,IF(F43&gt;G43,3,IF(F43&lt;G43,0)))</f>
        <v>1</v>
      </c>
      <c r="O43" s="187">
        <f>IF(H43=I43,1,IF(H43&gt;I43,3,IF(H43&lt;I43,0)))</f>
        <v>1</v>
      </c>
      <c r="P43" s="187">
        <f>IF(I43=J43,1,IF(I43&gt;J43,3,IF(I43&lt;J43,0)))</f>
        <v>1</v>
      </c>
      <c r="Q43" s="187">
        <f>IF(J43=K43,1,IF(J43&gt;K43,3,IF(J43&lt;K43,0)))</f>
        <v>1</v>
      </c>
      <c r="R43" s="187">
        <f>IF(K43=L43,1,IF(K43&gt;L43,3,IF(K43&lt;L43,0)))</f>
        <v>1</v>
      </c>
      <c r="S43" s="187">
        <f t="shared" si="2"/>
        <v>1</v>
      </c>
      <c r="T43" s="187"/>
      <c r="V43" s="156"/>
      <c r="W43" s="153"/>
      <c r="X43" s="153"/>
      <c r="Y43" s="153"/>
      <c r="Z43" s="153"/>
      <c r="AA43" s="153"/>
      <c r="AB43" s="153"/>
      <c r="AC43" s="146"/>
      <c r="AD43" s="149"/>
      <c r="AE43" s="145"/>
    </row>
    <row r="45" ht="15" thickBot="1"/>
    <row r="46" spans="1:30" ht="16.5" thickBot="1" thickTop="1">
      <c r="A46" s="18" t="s">
        <v>18</v>
      </c>
      <c r="B46" s="239" t="str">
        <f>A47</f>
        <v>BIG BOYS</v>
      </c>
      <c r="C46" s="239"/>
      <c r="D46" s="239" t="str">
        <f>A49</f>
        <v>THURI VÉGZET</v>
      </c>
      <c r="E46" s="239"/>
      <c r="F46" s="239" t="str">
        <f>A51</f>
        <v>NOSZLOPY</v>
      </c>
      <c r="G46" s="239"/>
      <c r="H46" s="244" t="str">
        <f>A53</f>
        <v>TÜRR B</v>
      </c>
      <c r="I46" s="244"/>
      <c r="J46" s="239">
        <f>A55</f>
        <v>0</v>
      </c>
      <c r="K46" s="243"/>
      <c r="L46" s="239">
        <f>A57</f>
        <v>0</v>
      </c>
      <c r="M46" s="240"/>
      <c r="N46" s="1"/>
      <c r="V46" s="6" t="s">
        <v>18</v>
      </c>
      <c r="W46" s="4" t="s">
        <v>1</v>
      </c>
      <c r="X46" s="4" t="s">
        <v>2</v>
      </c>
      <c r="Y46" s="4" t="s">
        <v>0</v>
      </c>
      <c r="Z46" s="4" t="s">
        <v>3</v>
      </c>
      <c r="AA46" s="4" t="s">
        <v>4</v>
      </c>
      <c r="AB46" s="4" t="s">
        <v>5</v>
      </c>
      <c r="AC46" s="4" t="s">
        <v>64</v>
      </c>
      <c r="AD46" s="5" t="s">
        <v>6</v>
      </c>
    </row>
    <row r="47" spans="1:31" ht="15.75" thickTop="1">
      <c r="A47" s="229" t="s">
        <v>417</v>
      </c>
      <c r="B47" s="231"/>
      <c r="C47" s="232"/>
      <c r="D47" s="235">
        <v>21</v>
      </c>
      <c r="E47" s="237">
        <v>0</v>
      </c>
      <c r="F47" s="235">
        <v>5</v>
      </c>
      <c r="G47" s="237">
        <v>15</v>
      </c>
      <c r="H47" s="235">
        <v>3</v>
      </c>
      <c r="I47" s="237">
        <v>8</v>
      </c>
      <c r="J47" s="235"/>
      <c r="K47" s="241"/>
      <c r="L47" s="235"/>
      <c r="M47" s="245"/>
      <c r="N47" s="187">
        <f>IF(B47=C47,1,IF(B47&gt;C47,3,IF(B47&lt;C47,0)))</f>
        <v>1</v>
      </c>
      <c r="O47" s="187">
        <f>IF(D47=E47,1,IF(D47&gt;E47,3,IF(D47&lt;E47,0)))</f>
        <v>3</v>
      </c>
      <c r="P47" s="187">
        <f>IF(F47=G47,1,IF(F47&gt;G47,3,IF(F47&lt;G47,0)))</f>
        <v>0</v>
      </c>
      <c r="Q47" s="187">
        <f>IF(H47=I47,1,IF(H47&gt;I47,3,IF(H47&lt;I47,0)))</f>
        <v>0</v>
      </c>
      <c r="R47" s="187">
        <f>IF(J47=K47,1,IF(J47&gt;K47,3,IF(J47&lt;K47,0)))</f>
        <v>1</v>
      </c>
      <c r="S47" s="187">
        <f aca="true" t="shared" si="3" ref="S47:S56">IF(L47=M47,1,IF(L47&gt;M47,3,IF(L47&lt;M47,0)))</f>
        <v>1</v>
      </c>
      <c r="T47" s="187">
        <f>COUNTBLANK(B47:M47)/2</f>
        <v>3</v>
      </c>
      <c r="U47" s="2"/>
      <c r="V47" s="156" t="str">
        <f>A47</f>
        <v>BIG BOYS</v>
      </c>
      <c r="W47" s="153">
        <f>COUNT(B47:M47)/2</f>
        <v>3</v>
      </c>
      <c r="X47" s="153">
        <f>COUNTIF(N47:S47,3)</f>
        <v>1</v>
      </c>
      <c r="Y47" s="153">
        <f>COUNTIF(N47:S47,1)-T47</f>
        <v>0</v>
      </c>
      <c r="Z47" s="153">
        <f>COUNTIF(N47:S47,0)</f>
        <v>2</v>
      </c>
      <c r="AA47" s="153">
        <f>SUM(D47+F47+H47+J47+L47)</f>
        <v>29</v>
      </c>
      <c r="AB47" s="153">
        <f>SUM(E47+G47+I47+K47+M47)</f>
        <v>23</v>
      </c>
      <c r="AC47" s="146">
        <f>SUM(AA47-AB47)</f>
        <v>6</v>
      </c>
      <c r="AD47" s="149">
        <f>X47*2+Y47+Z47</f>
        <v>4</v>
      </c>
      <c r="AE47" s="151" t="s">
        <v>11</v>
      </c>
    </row>
    <row r="48" spans="1:31" ht="15">
      <c r="A48" s="230"/>
      <c r="B48" s="233"/>
      <c r="C48" s="234"/>
      <c r="D48" s="236"/>
      <c r="E48" s="238"/>
      <c r="F48" s="236"/>
      <c r="G48" s="238"/>
      <c r="H48" s="236"/>
      <c r="I48" s="238"/>
      <c r="J48" s="236"/>
      <c r="K48" s="242"/>
      <c r="L48" s="236"/>
      <c r="M48" s="246"/>
      <c r="N48" s="187">
        <f>IF(F48=G48,1,IF(F48&gt;G48,3,IF(F48&lt;G48,0)))</f>
        <v>1</v>
      </c>
      <c r="O48" s="187">
        <f>IF(H48=I48,1,IF(H48&gt;I48,3,IF(H48&lt;I48,0)))</f>
        <v>1</v>
      </c>
      <c r="P48" s="187">
        <f>IF(I48=J48,1,IF(I48&gt;J48,3,IF(I48&lt;J48,0)))</f>
        <v>1</v>
      </c>
      <c r="Q48" s="187">
        <f>IF(J48=K48,1,IF(J48&gt;K48,3,IF(J48&lt;K48,0)))</f>
        <v>1</v>
      </c>
      <c r="R48" s="187">
        <f>IF(K48=L48,1,IF(K48&gt;L48,3,IF(K48&lt;L48,0)))</f>
        <v>1</v>
      </c>
      <c r="S48" s="187">
        <f t="shared" si="3"/>
        <v>1</v>
      </c>
      <c r="T48" s="187"/>
      <c r="U48" s="2"/>
      <c r="V48" s="156"/>
      <c r="W48" s="153"/>
      <c r="X48" s="153"/>
      <c r="Y48" s="153"/>
      <c r="Z48" s="153"/>
      <c r="AA48" s="153"/>
      <c r="AB48" s="153"/>
      <c r="AC48" s="146"/>
      <c r="AD48" s="149"/>
      <c r="AE48" s="151"/>
    </row>
    <row r="49" spans="1:31" ht="15">
      <c r="A49" s="247" t="s">
        <v>418</v>
      </c>
      <c r="B49" s="248">
        <v>0</v>
      </c>
      <c r="C49" s="238">
        <v>21</v>
      </c>
      <c r="D49" s="249"/>
      <c r="E49" s="250"/>
      <c r="F49" s="236">
        <v>0</v>
      </c>
      <c r="G49" s="238">
        <v>21</v>
      </c>
      <c r="H49" s="236">
        <v>0</v>
      </c>
      <c r="I49" s="238">
        <v>21</v>
      </c>
      <c r="J49" s="236"/>
      <c r="K49" s="242"/>
      <c r="L49" s="236"/>
      <c r="M49" s="246"/>
      <c r="N49" s="187">
        <f>IF(B49=C49,1,IF(B49&gt;C49,3,IF(B49&lt;C49,0)))</f>
        <v>0</v>
      </c>
      <c r="O49" s="187">
        <f>IF(D49=E49,1,IF(D49&gt;E49,3,IF(D49&lt;E49,0)))</f>
        <v>1</v>
      </c>
      <c r="P49" s="187">
        <f>IF(F49=G49,1,IF(F49&gt;G49,3,IF(F49&lt;G49,0)))</f>
        <v>0</v>
      </c>
      <c r="Q49" s="187">
        <f>IF(H49=I49,1,IF(H49&gt;I49,3,IF(H49&lt;I49,0)))</f>
        <v>0</v>
      </c>
      <c r="R49" s="187">
        <f>IF(J49=K49,1,IF(J49&gt;K49,3,IF(J49&lt;K49,0)))</f>
        <v>1</v>
      </c>
      <c r="S49" s="187">
        <f t="shared" si="3"/>
        <v>1</v>
      </c>
      <c r="T49" s="187">
        <f>COUNTBLANK(B49:M49)/2</f>
        <v>3</v>
      </c>
      <c r="U49" s="2"/>
      <c r="V49" s="156" t="str">
        <f>A49</f>
        <v>THURI VÉGZET</v>
      </c>
      <c r="W49" s="153">
        <f>COUNT(B49:M49)/2</f>
        <v>3</v>
      </c>
      <c r="X49" s="153">
        <f>COUNTIF(N49:S49,3)</f>
        <v>0</v>
      </c>
      <c r="Y49" s="153">
        <f>COUNTIF(N49:S49,1)-T49</f>
        <v>0</v>
      </c>
      <c r="Z49" s="153">
        <f>COUNTIF(N49:S49,0)</f>
        <v>3</v>
      </c>
      <c r="AA49" s="153">
        <f>SUM(B49+F49+H49+J49+L49)</f>
        <v>0</v>
      </c>
      <c r="AB49" s="153">
        <f>SUM(C49+G49+I49+K49+M49)</f>
        <v>63</v>
      </c>
      <c r="AC49" s="146">
        <f>SUM(AA49-AB49)</f>
        <v>-63</v>
      </c>
      <c r="AD49" s="149">
        <f>X49*2+Y49+Z49</f>
        <v>3</v>
      </c>
      <c r="AE49" s="151" t="s">
        <v>12</v>
      </c>
    </row>
    <row r="50" spans="1:31" ht="15">
      <c r="A50" s="247"/>
      <c r="B50" s="248"/>
      <c r="C50" s="238"/>
      <c r="D50" s="249"/>
      <c r="E50" s="250"/>
      <c r="F50" s="236"/>
      <c r="G50" s="238"/>
      <c r="H50" s="236"/>
      <c r="I50" s="238"/>
      <c r="J50" s="236"/>
      <c r="K50" s="242"/>
      <c r="L50" s="236"/>
      <c r="M50" s="246"/>
      <c r="N50" s="187">
        <f>IF(F50=G50,1,IF(F50&gt;G50,3,IF(F50&lt;G50,0)))</f>
        <v>1</v>
      </c>
      <c r="O50" s="187">
        <f>IF(H50=I50,1,IF(H50&gt;I50,3,IF(H50&lt;I50,0)))</f>
        <v>1</v>
      </c>
      <c r="P50" s="187">
        <f>IF(I50=J50,1,IF(I50&gt;J50,3,IF(I50&lt;J50,0)))</f>
        <v>1</v>
      </c>
      <c r="Q50" s="187">
        <f>IF(J50=K50,1,IF(J50&gt;K50,3,IF(J50&lt;K50,0)))</f>
        <v>1</v>
      </c>
      <c r="R50" s="187">
        <f>IF(K50=L50,1,IF(K50&gt;L50,3,IF(K50&lt;L50,0)))</f>
        <v>1</v>
      </c>
      <c r="S50" s="187">
        <f t="shared" si="3"/>
        <v>1</v>
      </c>
      <c r="T50" s="187"/>
      <c r="U50" s="2"/>
      <c r="V50" s="156"/>
      <c r="W50" s="153"/>
      <c r="X50" s="153"/>
      <c r="Y50" s="153"/>
      <c r="Z50" s="153"/>
      <c r="AA50" s="153"/>
      <c r="AB50" s="153"/>
      <c r="AC50" s="146"/>
      <c r="AD50" s="149"/>
      <c r="AE50" s="151"/>
    </row>
    <row r="51" spans="1:31" ht="15">
      <c r="A51" s="247" t="s">
        <v>419</v>
      </c>
      <c r="B51" s="248">
        <v>15</v>
      </c>
      <c r="C51" s="238">
        <v>5</v>
      </c>
      <c r="D51" s="236">
        <v>21</v>
      </c>
      <c r="E51" s="238">
        <v>0</v>
      </c>
      <c r="F51" s="249"/>
      <c r="G51" s="250"/>
      <c r="H51" s="236">
        <v>11</v>
      </c>
      <c r="I51" s="238">
        <v>7</v>
      </c>
      <c r="J51" s="236"/>
      <c r="K51" s="242"/>
      <c r="L51" s="236"/>
      <c r="M51" s="246"/>
      <c r="N51" s="187">
        <f>IF(B51=C51,1,IF(B51&gt;C51,3,IF(B51&lt;C51,0)))</f>
        <v>3</v>
      </c>
      <c r="O51" s="187">
        <f>IF(D51=E51,1,IF(D51&gt;E51,3,IF(D51&lt;E51,0)))</f>
        <v>3</v>
      </c>
      <c r="P51" s="187">
        <f>IF(F51=G51,1,IF(F51&gt;G51,3,IF(F51&lt;G51,0)))</f>
        <v>1</v>
      </c>
      <c r="Q51" s="187">
        <f>IF(H51=I51,1,IF(H51&gt;I51,3,IF(H51&lt;I51,0)))</f>
        <v>3</v>
      </c>
      <c r="R51" s="187">
        <f>IF(J51=K51,1,IF(J51&gt;K51,3,IF(J51&lt;K51,0)))</f>
        <v>1</v>
      </c>
      <c r="S51" s="187">
        <f t="shared" si="3"/>
        <v>1</v>
      </c>
      <c r="T51" s="187">
        <f>COUNTBLANK(B51:M51)/2</f>
        <v>3</v>
      </c>
      <c r="U51" s="2"/>
      <c r="V51" s="156" t="str">
        <f>A51</f>
        <v>NOSZLOPY</v>
      </c>
      <c r="W51" s="153">
        <f>COUNT(B51:M51)/2</f>
        <v>3</v>
      </c>
      <c r="X51" s="153">
        <f>COUNTIF(N51:S51,3)</f>
        <v>3</v>
      </c>
      <c r="Y51" s="153">
        <f>COUNTIF(N51:S51,1)-T51</f>
        <v>0</v>
      </c>
      <c r="Z51" s="153">
        <f>COUNTIF(N51:S51,0)</f>
        <v>0</v>
      </c>
      <c r="AA51" s="153">
        <f>SUM(D51+B51+H51+J51+L51)</f>
        <v>47</v>
      </c>
      <c r="AB51" s="153">
        <f>SUM(E51+C51+I51+K51+M51)</f>
        <v>12</v>
      </c>
      <c r="AC51" s="146">
        <f>SUM(AA51-AB51)</f>
        <v>35</v>
      </c>
      <c r="AD51" s="149">
        <f>X51*2+Y51+Z51</f>
        <v>6</v>
      </c>
      <c r="AE51" s="154" t="s">
        <v>9</v>
      </c>
    </row>
    <row r="52" spans="1:31" ht="15">
      <c r="A52" s="247"/>
      <c r="B52" s="248"/>
      <c r="C52" s="238"/>
      <c r="D52" s="236"/>
      <c r="E52" s="238"/>
      <c r="F52" s="249"/>
      <c r="G52" s="250"/>
      <c r="H52" s="236"/>
      <c r="I52" s="238"/>
      <c r="J52" s="236"/>
      <c r="K52" s="242"/>
      <c r="L52" s="236"/>
      <c r="M52" s="246"/>
      <c r="N52" s="187">
        <f>IF(F52=G52,1,IF(F52&gt;G52,3,IF(F52&lt;G52,0)))</f>
        <v>1</v>
      </c>
      <c r="O52" s="187">
        <f>IF(H52=I52,1,IF(H52&gt;I52,3,IF(H52&lt;I52,0)))</f>
        <v>1</v>
      </c>
      <c r="P52" s="187">
        <f>IF(I52=J52,1,IF(I52&gt;J52,3,IF(I52&lt;J52,0)))</f>
        <v>1</v>
      </c>
      <c r="Q52" s="187">
        <f>IF(J52=K52,1,IF(J52&gt;K52,3,IF(J52&lt;K52,0)))</f>
        <v>1</v>
      </c>
      <c r="R52" s="187">
        <f>IF(K52=L52,1,IF(K52&gt;L52,3,IF(K52&lt;L52,0)))</f>
        <v>1</v>
      </c>
      <c r="S52" s="187">
        <f t="shared" si="3"/>
        <v>1</v>
      </c>
      <c r="T52" s="187"/>
      <c r="U52" s="2"/>
      <c r="V52" s="156"/>
      <c r="W52" s="153"/>
      <c r="X52" s="153"/>
      <c r="Y52" s="153"/>
      <c r="Z52" s="153"/>
      <c r="AA52" s="153"/>
      <c r="AB52" s="153"/>
      <c r="AC52" s="146"/>
      <c r="AD52" s="149"/>
      <c r="AE52" s="154"/>
    </row>
    <row r="53" spans="1:31" ht="15">
      <c r="A53" s="247" t="s">
        <v>420</v>
      </c>
      <c r="B53" s="248">
        <v>8</v>
      </c>
      <c r="C53" s="238">
        <v>3</v>
      </c>
      <c r="D53" s="236">
        <v>21</v>
      </c>
      <c r="E53" s="238">
        <v>0</v>
      </c>
      <c r="F53" s="236">
        <v>7</v>
      </c>
      <c r="G53" s="238">
        <v>11</v>
      </c>
      <c r="H53" s="249"/>
      <c r="I53" s="250"/>
      <c r="J53" s="236"/>
      <c r="K53" s="242"/>
      <c r="L53" s="236"/>
      <c r="M53" s="246"/>
      <c r="N53" s="187">
        <f>IF(B53=C53,1,IF(B53&gt;C53,3,IF(B53&lt;C53,0)))</f>
        <v>3</v>
      </c>
      <c r="O53" s="187">
        <f>IF(D53=E53,1,IF(D53&gt;E53,3,IF(D53&lt;E53,0)))</f>
        <v>3</v>
      </c>
      <c r="P53" s="187">
        <f>IF(F53=G53,1,IF(F53&gt;G53,3,IF(F53&lt;G53,0)))</f>
        <v>0</v>
      </c>
      <c r="Q53" s="187">
        <f>IF(H53=I53,1,IF(H53&gt;I53,3,IF(H53&lt;I53,0)))</f>
        <v>1</v>
      </c>
      <c r="R53" s="187">
        <f>IF(J53=K53,1,IF(J53&gt;K53,3,IF(J53&lt;K53,0)))</f>
        <v>1</v>
      </c>
      <c r="S53" s="187">
        <f t="shared" si="3"/>
        <v>1</v>
      </c>
      <c r="T53" s="187">
        <f>COUNTBLANK(B53:M53)/2</f>
        <v>3</v>
      </c>
      <c r="U53" s="2"/>
      <c r="V53" s="189" t="str">
        <f>A53</f>
        <v>TÜRR B</v>
      </c>
      <c r="W53" s="153">
        <f>COUNT(B53:M53)/2</f>
        <v>3</v>
      </c>
      <c r="X53" s="153">
        <f>COUNTIF(N53:S53,3)</f>
        <v>2</v>
      </c>
      <c r="Y53" s="153">
        <f>COUNTIF(N53:S53,1)-T53</f>
        <v>0</v>
      </c>
      <c r="Z53" s="153">
        <f>COUNTIF(N53:S53,0)</f>
        <v>1</v>
      </c>
      <c r="AA53" s="153">
        <f>SUM(D53+F53+B53+J53+L53)</f>
        <v>36</v>
      </c>
      <c r="AB53" s="153">
        <f>SUM(E53+G53+C53+K53+M53)</f>
        <v>14</v>
      </c>
      <c r="AC53" s="146">
        <f>SUM(AA53-AB53)</f>
        <v>22</v>
      </c>
      <c r="AD53" s="149">
        <f>X53*2+Y53+Z53</f>
        <v>5</v>
      </c>
      <c r="AE53" s="152" t="s">
        <v>10</v>
      </c>
    </row>
    <row r="54" spans="1:31" ht="15">
      <c r="A54" s="247"/>
      <c r="B54" s="248"/>
      <c r="C54" s="238"/>
      <c r="D54" s="236"/>
      <c r="E54" s="238"/>
      <c r="F54" s="236"/>
      <c r="G54" s="238"/>
      <c r="H54" s="249"/>
      <c r="I54" s="250"/>
      <c r="J54" s="236"/>
      <c r="K54" s="242"/>
      <c r="L54" s="236"/>
      <c r="M54" s="246"/>
      <c r="N54" s="187">
        <f>IF(F54=G54,1,IF(F54&gt;G54,3,IF(F54&lt;G54,0)))</f>
        <v>1</v>
      </c>
      <c r="O54" s="187">
        <f>IF(H54=I54,1,IF(H54&gt;I54,3,IF(H54&lt;I54,0)))</f>
        <v>1</v>
      </c>
      <c r="P54" s="187">
        <f>IF(I54=J54,1,IF(I54&gt;J54,3,IF(I54&lt;J54,0)))</f>
        <v>1</v>
      </c>
      <c r="Q54" s="187">
        <f>IF(J54=K54,1,IF(J54&gt;K54,3,IF(J54&lt;K54,0)))</f>
        <v>1</v>
      </c>
      <c r="R54" s="187">
        <f>IF(K54=L54,1,IF(K54&gt;L54,3,IF(K54&lt;L54,0)))</f>
        <v>1</v>
      </c>
      <c r="S54" s="187">
        <f t="shared" si="3"/>
        <v>1</v>
      </c>
      <c r="T54" s="187"/>
      <c r="U54" s="2"/>
      <c r="V54" s="189"/>
      <c r="W54" s="153"/>
      <c r="X54" s="153"/>
      <c r="Y54" s="153"/>
      <c r="Z54" s="153"/>
      <c r="AA54" s="153"/>
      <c r="AB54" s="153"/>
      <c r="AC54" s="146"/>
      <c r="AD54" s="149"/>
      <c r="AE54" s="145"/>
    </row>
    <row r="55" spans="1:31" ht="15" hidden="1">
      <c r="A55" s="247"/>
      <c r="B55" s="248"/>
      <c r="C55" s="238"/>
      <c r="D55" s="236"/>
      <c r="E55" s="238"/>
      <c r="F55" s="236"/>
      <c r="G55" s="238"/>
      <c r="H55" s="236"/>
      <c r="I55" s="238"/>
      <c r="J55" s="249"/>
      <c r="K55" s="251"/>
      <c r="L55" s="236"/>
      <c r="M55" s="246"/>
      <c r="N55" s="187">
        <f>IF(B55=C55,1,IF(B55&gt;C55,3,IF(B55&lt;C55,0)))</f>
        <v>1</v>
      </c>
      <c r="O55" s="187">
        <f>IF(D55=E55,1,IF(D55&gt;E55,3,IF(D55&lt;E55,0)))</f>
        <v>1</v>
      </c>
      <c r="P55" s="187">
        <f>IF(F55=G55,1,IF(F55&gt;G55,3,IF(F55&lt;G55,0)))</f>
        <v>1</v>
      </c>
      <c r="Q55" s="187">
        <f>IF(H55=I55,1,IF(H55&gt;I55,3,IF(H55&lt;I55,0)))</f>
        <v>1</v>
      </c>
      <c r="R55" s="187">
        <f>IF(J55=K55,1,IF(J55&gt;K55,3,IF(J55&lt;K55,0)))</f>
        <v>1</v>
      </c>
      <c r="S55" s="187">
        <f t="shared" si="3"/>
        <v>1</v>
      </c>
      <c r="T55" s="187">
        <f>COUNTBLANK(B55:M55)/2</f>
        <v>6</v>
      </c>
      <c r="U55" s="2"/>
      <c r="V55" s="156">
        <f>A55</f>
        <v>0</v>
      </c>
      <c r="W55" s="153">
        <f>COUNT(B55:M55)/2</f>
        <v>0</v>
      </c>
      <c r="X55" s="153">
        <f>COUNTIF(N55:S55,3)</f>
        <v>0</v>
      </c>
      <c r="Y55" s="153">
        <f>COUNTIF(N55:S55,1)-T55</f>
        <v>0</v>
      </c>
      <c r="Z55" s="153">
        <f>COUNTIF(N55:S55,0)</f>
        <v>0</v>
      </c>
      <c r="AA55" s="153">
        <f>SUM(D55+F55+H55+B55+L55)</f>
        <v>0</v>
      </c>
      <c r="AB55" s="153">
        <f>SUM(E55+G55+I55+C55+M55)</f>
        <v>0</v>
      </c>
      <c r="AC55" s="146">
        <f>SUM(AA55-AB55)</f>
        <v>0</v>
      </c>
      <c r="AD55" s="149">
        <f>X55*2+Y55+Z55</f>
        <v>0</v>
      </c>
      <c r="AE55" s="143" t="s">
        <v>13</v>
      </c>
    </row>
    <row r="56" spans="1:31" ht="15" hidden="1">
      <c r="A56" s="247"/>
      <c r="B56" s="248"/>
      <c r="C56" s="238"/>
      <c r="D56" s="236"/>
      <c r="E56" s="238"/>
      <c r="F56" s="236"/>
      <c r="G56" s="238"/>
      <c r="H56" s="236"/>
      <c r="I56" s="238"/>
      <c r="J56" s="249"/>
      <c r="K56" s="251"/>
      <c r="L56" s="236"/>
      <c r="M56" s="246"/>
      <c r="N56" s="187">
        <f>IF(F56=G56,1,IF(F56&gt;G56,3,IF(F56&lt;G56,0)))</f>
        <v>1</v>
      </c>
      <c r="O56" s="187">
        <f>IF(H56=I56,1,IF(H56&gt;I56,3,IF(H56&lt;I56,0)))</f>
        <v>1</v>
      </c>
      <c r="P56" s="187">
        <f>IF(I56=J56,1,IF(I56&gt;J56,3,IF(I56&lt;J56,0)))</f>
        <v>1</v>
      </c>
      <c r="Q56" s="187">
        <f>IF(J56=K56,1,IF(J56&gt;K56,3,IF(J56&lt;K56,0)))</f>
        <v>1</v>
      </c>
      <c r="R56" s="187">
        <f>IF(K56=L56,1,IF(K56&gt;L56,3,IF(K56&lt;L56,0)))</f>
        <v>1</v>
      </c>
      <c r="S56" s="187">
        <f t="shared" si="3"/>
        <v>1</v>
      </c>
      <c r="T56" s="187"/>
      <c r="U56" s="2"/>
      <c r="V56" s="156"/>
      <c r="W56" s="153"/>
      <c r="X56" s="153"/>
      <c r="Y56" s="153"/>
      <c r="Z56" s="153"/>
      <c r="AA56" s="153"/>
      <c r="AB56" s="153"/>
      <c r="AC56" s="146"/>
      <c r="AD56" s="149"/>
      <c r="AE56" s="144"/>
    </row>
    <row r="57" spans="1:31" ht="14.25" hidden="1">
      <c r="A57" s="247"/>
      <c r="B57" s="248"/>
      <c r="C57" s="238"/>
      <c r="D57" s="236"/>
      <c r="E57" s="238"/>
      <c r="F57" s="236"/>
      <c r="G57" s="238"/>
      <c r="H57" s="236"/>
      <c r="I57" s="238"/>
      <c r="J57" s="236"/>
      <c r="K57" s="238"/>
      <c r="L57" s="249"/>
      <c r="M57" s="252"/>
      <c r="N57" s="187">
        <f>IF(B57=C57,1,IF(B57&gt;C57,3,IF(B57&lt;C57,0)))</f>
        <v>1</v>
      </c>
      <c r="O57" s="187">
        <f>IF(D57=E57,1,IF(D57&gt;E57,3,IF(D57&lt;E57,0)))</f>
        <v>1</v>
      </c>
      <c r="P57" s="187">
        <f>IF(F57=G57,1,IF(F57&gt;G57,3,IF(F57&lt;G57,0)))</f>
        <v>1</v>
      </c>
      <c r="Q57" s="187">
        <f>IF(H57=I57,1,IF(H57&gt;I57,3,IF(H57&lt;I57,0)))</f>
        <v>1</v>
      </c>
      <c r="R57" s="187">
        <f>IF(J57=K57,1,IF(J57&gt;K57,3,IF(J57&lt;K57,0)))</f>
        <v>1</v>
      </c>
      <c r="S57" s="187">
        <f>IF(L57=M57,1,IF(L57&gt;M57,3,IF(L57&lt;M57,0)))</f>
        <v>1</v>
      </c>
      <c r="T57" s="187">
        <f>COUNTBLANK(B57:M57)/2</f>
        <v>6</v>
      </c>
      <c r="V57" s="156">
        <f>A57</f>
        <v>0</v>
      </c>
      <c r="W57" s="153">
        <f>COUNT(B57:M57)/2</f>
        <v>0</v>
      </c>
      <c r="X57" s="153">
        <f>COUNTIF(N57:S57,3)</f>
        <v>0</v>
      </c>
      <c r="Y57" s="153">
        <f>COUNTIF(N57:S57,1)-T57</f>
        <v>0</v>
      </c>
      <c r="Z57" s="153">
        <f>COUNTIF(N57:S57,0)</f>
        <v>0</v>
      </c>
      <c r="AA57" s="153">
        <f>SUM(D57+F57+H57+J57+B57)</f>
        <v>0</v>
      </c>
      <c r="AB57" s="153">
        <f>SUM(E57+G57+I57+K57+C57)</f>
        <v>0</v>
      </c>
      <c r="AC57" s="146">
        <f>SUM(AA57-AB57)</f>
        <v>0</v>
      </c>
      <c r="AD57" s="149">
        <f>X57*2+Y57+Z57</f>
        <v>0</v>
      </c>
      <c r="AE57" s="145"/>
    </row>
    <row r="58" spans="1:31" ht="14.25" hidden="1">
      <c r="A58" s="247"/>
      <c r="B58" s="248"/>
      <c r="C58" s="238"/>
      <c r="D58" s="236"/>
      <c r="E58" s="238"/>
      <c r="F58" s="236"/>
      <c r="G58" s="238"/>
      <c r="H58" s="236"/>
      <c r="I58" s="238"/>
      <c r="J58" s="236"/>
      <c r="K58" s="238"/>
      <c r="L58" s="249"/>
      <c r="M58" s="252"/>
      <c r="N58" s="187">
        <f>IF(F58=G58,1,IF(F58&gt;G58,3,IF(F58&lt;G58,0)))</f>
        <v>1</v>
      </c>
      <c r="O58" s="187">
        <f>IF(H58=I58,1,IF(H58&gt;I58,3,IF(H58&lt;I58,0)))</f>
        <v>1</v>
      </c>
      <c r="P58" s="187">
        <f>IF(I58=J58,1,IF(I58&gt;J58,3,IF(I58&lt;J58,0)))</f>
        <v>1</v>
      </c>
      <c r="Q58" s="187">
        <f>IF(J58=K58,1,IF(J58&gt;K58,3,IF(J58&lt;K58,0)))</f>
        <v>1</v>
      </c>
      <c r="R58" s="187">
        <f>IF(K58=L58,1,IF(K58&gt;L58,3,IF(K58&lt;L58,0)))</f>
        <v>1</v>
      </c>
      <c r="S58" s="187">
        <f>IF(L58=M58,1,IF(L58&gt;M58,3,IF(L58&lt;M58,0)))</f>
        <v>1</v>
      </c>
      <c r="T58" s="187"/>
      <c r="V58" s="156"/>
      <c r="W58" s="153"/>
      <c r="X58" s="153"/>
      <c r="Y58" s="153"/>
      <c r="Z58" s="153"/>
      <c r="AA58" s="153"/>
      <c r="AB58" s="153"/>
      <c r="AC58" s="146"/>
      <c r="AD58" s="149"/>
      <c r="AE58" s="145"/>
    </row>
    <row r="68" ht="14.25">
      <c r="E68" s="27"/>
    </row>
    <row r="69" ht="14.25">
      <c r="E69" s="27"/>
    </row>
    <row r="70" ht="14.25">
      <c r="E70" s="27"/>
    </row>
    <row r="71" ht="14.25">
      <c r="E71" s="27"/>
    </row>
    <row r="72" ht="14.25">
      <c r="E72" s="27"/>
    </row>
  </sheetData>
  <sheetProtection/>
  <mergeCells count="720">
    <mergeCell ref="AD57:AD58"/>
    <mergeCell ref="Z55:Z56"/>
    <mergeCell ref="AA55:AA56"/>
    <mergeCell ref="AB55:AB56"/>
    <mergeCell ref="AC55:AC56"/>
    <mergeCell ref="AD55:AD56"/>
    <mergeCell ref="Z57:Z58"/>
    <mergeCell ref="AA57:AA58"/>
    <mergeCell ref="AB57:AB58"/>
    <mergeCell ref="AC57:AC58"/>
    <mergeCell ref="V57:V58"/>
    <mergeCell ref="W57:W58"/>
    <mergeCell ref="X57:X58"/>
    <mergeCell ref="Y57:Y58"/>
    <mergeCell ref="P57:P58"/>
    <mergeCell ref="Q57:Q58"/>
    <mergeCell ref="R57:R58"/>
    <mergeCell ref="S57:S58"/>
    <mergeCell ref="A57:A58"/>
    <mergeCell ref="B57:B58"/>
    <mergeCell ref="C57:C58"/>
    <mergeCell ref="D57:D58"/>
    <mergeCell ref="E57:E58"/>
    <mergeCell ref="F57:F58"/>
    <mergeCell ref="K57:K58"/>
    <mergeCell ref="L57:M58"/>
    <mergeCell ref="G57:G58"/>
    <mergeCell ref="H57:H58"/>
    <mergeCell ref="I57:I58"/>
    <mergeCell ref="J57:J58"/>
    <mergeCell ref="N57:N58"/>
    <mergeCell ref="O57:O58"/>
    <mergeCell ref="T57:T58"/>
    <mergeCell ref="AD53:AD54"/>
    <mergeCell ref="P55:P56"/>
    <mergeCell ref="Q55:Q56"/>
    <mergeCell ref="R55:R56"/>
    <mergeCell ref="S55:S56"/>
    <mergeCell ref="T55:T56"/>
    <mergeCell ref="V55:V56"/>
    <mergeCell ref="H55:H56"/>
    <mergeCell ref="N55:N56"/>
    <mergeCell ref="O55:O56"/>
    <mergeCell ref="T53:T54"/>
    <mergeCell ref="I55:I56"/>
    <mergeCell ref="J55:K56"/>
    <mergeCell ref="L55:L56"/>
    <mergeCell ref="M55:M56"/>
    <mergeCell ref="H53:I54"/>
    <mergeCell ref="A55:A56"/>
    <mergeCell ref="B55:B56"/>
    <mergeCell ref="C55:C56"/>
    <mergeCell ref="D55:D56"/>
    <mergeCell ref="E55:E56"/>
    <mergeCell ref="F55:F56"/>
    <mergeCell ref="G55:G56"/>
    <mergeCell ref="W55:W56"/>
    <mergeCell ref="X55:X56"/>
    <mergeCell ref="Y55:Y56"/>
    <mergeCell ref="Y53:Y54"/>
    <mergeCell ref="W53:W54"/>
    <mergeCell ref="X53:X54"/>
    <mergeCell ref="L53:L54"/>
    <mergeCell ref="K53:K54"/>
    <mergeCell ref="S53:S54"/>
    <mergeCell ref="AD51:AD52"/>
    <mergeCell ref="AC51:AC52"/>
    <mergeCell ref="Y51:Y52"/>
    <mergeCell ref="Z51:Z52"/>
    <mergeCell ref="AA51:AA52"/>
    <mergeCell ref="V53:V54"/>
    <mergeCell ref="AA53:AA54"/>
    <mergeCell ref="AB53:AB54"/>
    <mergeCell ref="Z53:Z54"/>
    <mergeCell ref="A53:A54"/>
    <mergeCell ref="B53:B54"/>
    <mergeCell ref="C53:C54"/>
    <mergeCell ref="D53:D54"/>
    <mergeCell ref="J53:J54"/>
    <mergeCell ref="AC49:AC50"/>
    <mergeCell ref="K51:K52"/>
    <mergeCell ref="L51:L52"/>
    <mergeCell ref="A51:A52"/>
    <mergeCell ref="B51:B52"/>
    <mergeCell ref="AD49:AD50"/>
    <mergeCell ref="Q53:Q54"/>
    <mergeCell ref="R53:R54"/>
    <mergeCell ref="M53:M54"/>
    <mergeCell ref="N53:N54"/>
    <mergeCell ref="O53:O54"/>
    <mergeCell ref="P53:P54"/>
    <mergeCell ref="AC53:AC54"/>
    <mergeCell ref="M51:M52"/>
    <mergeCell ref="N51:N52"/>
    <mergeCell ref="E53:E54"/>
    <mergeCell ref="F53:F54"/>
    <mergeCell ref="F51:G52"/>
    <mergeCell ref="H51:H52"/>
    <mergeCell ref="E51:E52"/>
    <mergeCell ref="G53:G54"/>
    <mergeCell ref="T51:T52"/>
    <mergeCell ref="V51:V52"/>
    <mergeCell ref="W51:W52"/>
    <mergeCell ref="X51:X52"/>
    <mergeCell ref="C51:C52"/>
    <mergeCell ref="D51:D52"/>
    <mergeCell ref="I51:I52"/>
    <mergeCell ref="J51:J52"/>
    <mergeCell ref="X49:X50"/>
    <mergeCell ref="AD47:AD48"/>
    <mergeCell ref="AA49:AA50"/>
    <mergeCell ref="AB49:AB50"/>
    <mergeCell ref="O51:O52"/>
    <mergeCell ref="P51:P52"/>
    <mergeCell ref="Q51:Q52"/>
    <mergeCell ref="AB51:AB52"/>
    <mergeCell ref="R51:R52"/>
    <mergeCell ref="S51:S52"/>
    <mergeCell ref="A49:A50"/>
    <mergeCell ref="B49:B50"/>
    <mergeCell ref="C49:C50"/>
    <mergeCell ref="D49:E50"/>
    <mergeCell ref="F49:F50"/>
    <mergeCell ref="G49:G50"/>
    <mergeCell ref="AC47:AC48"/>
    <mergeCell ref="Y47:Y48"/>
    <mergeCell ref="Z47:Z48"/>
    <mergeCell ref="AA47:AA48"/>
    <mergeCell ref="Y49:Y50"/>
    <mergeCell ref="Z49:Z50"/>
    <mergeCell ref="N49:N50"/>
    <mergeCell ref="Q49:Q50"/>
    <mergeCell ref="P49:P50"/>
    <mergeCell ref="H49:H50"/>
    <mergeCell ref="X47:X48"/>
    <mergeCell ref="AB47:AB48"/>
    <mergeCell ref="S49:S50"/>
    <mergeCell ref="T49:T50"/>
    <mergeCell ref="V49:V50"/>
    <mergeCell ref="W49:W50"/>
    <mergeCell ref="O49:O50"/>
    <mergeCell ref="T47:T48"/>
    <mergeCell ref="V47:V48"/>
    <mergeCell ref="I49:I50"/>
    <mergeCell ref="R42:R43"/>
    <mergeCell ref="J47:J48"/>
    <mergeCell ref="R49:R50"/>
    <mergeCell ref="N47:N48"/>
    <mergeCell ref="O47:O48"/>
    <mergeCell ref="P47:P48"/>
    <mergeCell ref="J46:K46"/>
    <mergeCell ref="H46:I46"/>
    <mergeCell ref="I47:I48"/>
    <mergeCell ref="J49:J50"/>
    <mergeCell ref="K49:K50"/>
    <mergeCell ref="W47:W48"/>
    <mergeCell ref="L47:L48"/>
    <mergeCell ref="M47:M48"/>
    <mergeCell ref="L49:L50"/>
    <mergeCell ref="M49:M50"/>
    <mergeCell ref="F47:F48"/>
    <mergeCell ref="G47:G48"/>
    <mergeCell ref="H47:H48"/>
    <mergeCell ref="S47:S48"/>
    <mergeCell ref="K47:K48"/>
    <mergeCell ref="R47:R48"/>
    <mergeCell ref="Q47:Q48"/>
    <mergeCell ref="Q42:Q43"/>
    <mergeCell ref="M40:M41"/>
    <mergeCell ref="A47:A48"/>
    <mergeCell ref="B47:C48"/>
    <mergeCell ref="D47:D48"/>
    <mergeCell ref="E47:E48"/>
    <mergeCell ref="L46:M46"/>
    <mergeCell ref="B46:C46"/>
    <mergeCell ref="D46:E46"/>
    <mergeCell ref="F46:G46"/>
    <mergeCell ref="N42:N43"/>
    <mergeCell ref="O42:O43"/>
    <mergeCell ref="N38:N39"/>
    <mergeCell ref="O38:O39"/>
    <mergeCell ref="H42:H43"/>
    <mergeCell ref="I42:I43"/>
    <mergeCell ref="N40:N41"/>
    <mergeCell ref="O40:O41"/>
    <mergeCell ref="H38:I39"/>
    <mergeCell ref="R34:R35"/>
    <mergeCell ref="S34:S35"/>
    <mergeCell ref="P36:P37"/>
    <mergeCell ref="Q36:Q37"/>
    <mergeCell ref="Q38:Q39"/>
    <mergeCell ref="Q34:Q35"/>
    <mergeCell ref="R36:R37"/>
    <mergeCell ref="P34:P35"/>
    <mergeCell ref="T34:T35"/>
    <mergeCell ref="W38:W39"/>
    <mergeCell ref="W40:W41"/>
    <mergeCell ref="T38:T39"/>
    <mergeCell ref="S40:S41"/>
    <mergeCell ref="S36:S37"/>
    <mergeCell ref="T40:T41"/>
    <mergeCell ref="T36:T37"/>
    <mergeCell ref="N36:N37"/>
    <mergeCell ref="O36:O37"/>
    <mergeCell ref="R38:R39"/>
    <mergeCell ref="S38:S39"/>
    <mergeCell ref="P38:P39"/>
    <mergeCell ref="P40:P41"/>
    <mergeCell ref="Q40:Q41"/>
    <mergeCell ref="R40:R41"/>
    <mergeCell ref="AD40:AD41"/>
    <mergeCell ref="V34:V35"/>
    <mergeCell ref="W34:W35"/>
    <mergeCell ref="X34:X35"/>
    <mergeCell ref="AB40:AB41"/>
    <mergeCell ref="AA40:AA41"/>
    <mergeCell ref="Y40:Y41"/>
    <mergeCell ref="AD36:AD37"/>
    <mergeCell ref="AB38:AB39"/>
    <mergeCell ref="AD38:AD39"/>
    <mergeCell ref="AB36:AB37"/>
    <mergeCell ref="AA42:AA43"/>
    <mergeCell ref="AD32:AD33"/>
    <mergeCell ref="Y34:Y35"/>
    <mergeCell ref="Z34:Z35"/>
    <mergeCell ref="AA34:AA35"/>
    <mergeCell ref="Y32:Y33"/>
    <mergeCell ref="Z32:Z33"/>
    <mergeCell ref="AC40:AC41"/>
    <mergeCell ref="AD42:AD43"/>
    <mergeCell ref="AC36:AC37"/>
    <mergeCell ref="AC34:AC35"/>
    <mergeCell ref="AD34:AD35"/>
    <mergeCell ref="J42:J43"/>
    <mergeCell ref="K42:K43"/>
    <mergeCell ref="L42:M43"/>
    <mergeCell ref="X38:X39"/>
    <mergeCell ref="Y38:Y39"/>
    <mergeCell ref="AC38:AC39"/>
    <mergeCell ref="Z38:Z39"/>
    <mergeCell ref="AC42:AC43"/>
    <mergeCell ref="AA38:AA39"/>
    <mergeCell ref="AB42:AB43"/>
    <mergeCell ref="X40:X41"/>
    <mergeCell ref="S42:S43"/>
    <mergeCell ref="T42:T43"/>
    <mergeCell ref="V42:V43"/>
    <mergeCell ref="Y42:Y43"/>
    <mergeCell ref="Z42:Z43"/>
    <mergeCell ref="W42:W43"/>
    <mergeCell ref="X42:X43"/>
    <mergeCell ref="Z36:Z37"/>
    <mergeCell ref="AA36:AA37"/>
    <mergeCell ref="V32:V33"/>
    <mergeCell ref="X32:X33"/>
    <mergeCell ref="V36:V37"/>
    <mergeCell ref="W36:W37"/>
    <mergeCell ref="X36:X37"/>
    <mergeCell ref="Y36:Y37"/>
    <mergeCell ref="Z40:Z41"/>
    <mergeCell ref="E42:E43"/>
    <mergeCell ref="F42:F43"/>
    <mergeCell ref="V38:V39"/>
    <mergeCell ref="G42:G43"/>
    <mergeCell ref="V40:V41"/>
    <mergeCell ref="H40:H41"/>
    <mergeCell ref="I40:I41"/>
    <mergeCell ref="J38:J39"/>
    <mergeCell ref="P42:P43"/>
    <mergeCell ref="E40:E41"/>
    <mergeCell ref="A42:A43"/>
    <mergeCell ref="B42:B43"/>
    <mergeCell ref="C42:C43"/>
    <mergeCell ref="D42:D43"/>
    <mergeCell ref="A40:A41"/>
    <mergeCell ref="B40:B41"/>
    <mergeCell ref="C40:C41"/>
    <mergeCell ref="D40:D41"/>
    <mergeCell ref="G40:G41"/>
    <mergeCell ref="L40:L41"/>
    <mergeCell ref="F40:F41"/>
    <mergeCell ref="J40:K41"/>
    <mergeCell ref="A36:A37"/>
    <mergeCell ref="K38:K39"/>
    <mergeCell ref="L38:L39"/>
    <mergeCell ref="G38:G39"/>
    <mergeCell ref="J36:J37"/>
    <mergeCell ref="A38:A39"/>
    <mergeCell ref="L36:L37"/>
    <mergeCell ref="M38:M39"/>
    <mergeCell ref="K36:K37"/>
    <mergeCell ref="B36:B37"/>
    <mergeCell ref="C36:C37"/>
    <mergeCell ref="D36:D37"/>
    <mergeCell ref="E36:E37"/>
    <mergeCell ref="M36:M37"/>
    <mergeCell ref="I36:I37"/>
    <mergeCell ref="A34:A35"/>
    <mergeCell ref="B34:B35"/>
    <mergeCell ref="C34:C35"/>
    <mergeCell ref="D34:E35"/>
    <mergeCell ref="F34:F35"/>
    <mergeCell ref="C38:C39"/>
    <mergeCell ref="D38:D39"/>
    <mergeCell ref="B38:B39"/>
    <mergeCell ref="F36:G37"/>
    <mergeCell ref="G34:G35"/>
    <mergeCell ref="H34:H35"/>
    <mergeCell ref="I34:I35"/>
    <mergeCell ref="E38:E39"/>
    <mergeCell ref="F38:F39"/>
    <mergeCell ref="H36:H37"/>
    <mergeCell ref="J32:J33"/>
    <mergeCell ref="J34:J35"/>
    <mergeCell ref="I32:I33"/>
    <mergeCell ref="W32:W33"/>
    <mergeCell ref="V27:V28"/>
    <mergeCell ref="L32:L33"/>
    <mergeCell ref="M32:M33"/>
    <mergeCell ref="L31:M31"/>
    <mergeCell ref="AC32:AC33"/>
    <mergeCell ref="Q32:Q33"/>
    <mergeCell ref="AA32:AA33"/>
    <mergeCell ref="Z27:Z28"/>
    <mergeCell ref="T32:T33"/>
    <mergeCell ref="X25:X26"/>
    <mergeCell ref="Q25:Q26"/>
    <mergeCell ref="AC27:AC28"/>
    <mergeCell ref="Q27:Q28"/>
    <mergeCell ref="L25:L26"/>
    <mergeCell ref="M25:M26"/>
    <mergeCell ref="P25:P26"/>
    <mergeCell ref="Y27:Y28"/>
    <mergeCell ref="X27:X28"/>
    <mergeCell ref="T25:T26"/>
    <mergeCell ref="L34:L35"/>
    <mergeCell ref="M34:M35"/>
    <mergeCell ref="K34:K35"/>
    <mergeCell ref="N25:N26"/>
    <mergeCell ref="O25:O26"/>
    <mergeCell ref="K27:K28"/>
    <mergeCell ref="I25:I26"/>
    <mergeCell ref="J25:K26"/>
    <mergeCell ref="H31:I31"/>
    <mergeCell ref="AB34:AB35"/>
    <mergeCell ref="N34:N35"/>
    <mergeCell ref="O34:O35"/>
    <mergeCell ref="AB32:AB33"/>
    <mergeCell ref="O32:O33"/>
    <mergeCell ref="P32:P33"/>
    <mergeCell ref="N32:N33"/>
    <mergeCell ref="A32:A33"/>
    <mergeCell ref="B32:C33"/>
    <mergeCell ref="D32:D33"/>
    <mergeCell ref="E32:E33"/>
    <mergeCell ref="F32:F33"/>
    <mergeCell ref="G32:G33"/>
    <mergeCell ref="B31:C31"/>
    <mergeCell ref="D31:E31"/>
    <mergeCell ref="F31:G31"/>
    <mergeCell ref="R32:R33"/>
    <mergeCell ref="S32:S33"/>
    <mergeCell ref="N27:N28"/>
    <mergeCell ref="J31:K31"/>
    <mergeCell ref="K32:K33"/>
    <mergeCell ref="H32:H33"/>
    <mergeCell ref="G27:G28"/>
    <mergeCell ref="H27:H28"/>
    <mergeCell ref="I27:I28"/>
    <mergeCell ref="J27:J28"/>
    <mergeCell ref="W27:W28"/>
    <mergeCell ref="T27:T28"/>
    <mergeCell ref="AD23:AD24"/>
    <mergeCell ref="Z23:Z24"/>
    <mergeCell ref="AC23:AC24"/>
    <mergeCell ref="P27:P28"/>
    <mergeCell ref="W23:W24"/>
    <mergeCell ref="AB21:AB22"/>
    <mergeCell ref="AA25:AA26"/>
    <mergeCell ref="AB27:AB28"/>
    <mergeCell ref="AD25:AD26"/>
    <mergeCell ref="Z25:Z26"/>
    <mergeCell ref="AA27:AA28"/>
    <mergeCell ref="AC25:AC26"/>
    <mergeCell ref="AB25:AB26"/>
    <mergeCell ref="AD27:AD28"/>
    <mergeCell ref="P23:P24"/>
    <mergeCell ref="O27:O28"/>
    <mergeCell ref="V25:V26"/>
    <mergeCell ref="W25:W26"/>
    <mergeCell ref="R27:R28"/>
    <mergeCell ref="S27:S28"/>
    <mergeCell ref="H25:H26"/>
    <mergeCell ref="Z21:Z22"/>
    <mergeCell ref="S23:S24"/>
    <mergeCell ref="R25:R26"/>
    <mergeCell ref="S25:S26"/>
    <mergeCell ref="Y25:Y26"/>
    <mergeCell ref="R23:R24"/>
    <mergeCell ref="V21:V22"/>
    <mergeCell ref="X23:X24"/>
    <mergeCell ref="K23:K24"/>
    <mergeCell ref="AD19:AD20"/>
    <mergeCell ref="W19:W20"/>
    <mergeCell ref="X19:X20"/>
    <mergeCell ref="Y19:Y20"/>
    <mergeCell ref="Z19:Z20"/>
    <mergeCell ref="AD21:AD22"/>
    <mergeCell ref="W21:W22"/>
    <mergeCell ref="X21:X22"/>
    <mergeCell ref="AC21:AC22"/>
    <mergeCell ref="Y21:Y22"/>
    <mergeCell ref="AC19:AC20"/>
    <mergeCell ref="L19:L20"/>
    <mergeCell ref="V19:V20"/>
    <mergeCell ref="AA19:AA20"/>
    <mergeCell ref="AB19:AB20"/>
    <mergeCell ref="T19:T20"/>
    <mergeCell ref="R19:R20"/>
    <mergeCell ref="S19:S20"/>
    <mergeCell ref="N23:N24"/>
    <mergeCell ref="O23:O24"/>
    <mergeCell ref="AB23:AB24"/>
    <mergeCell ref="AA21:AA22"/>
    <mergeCell ref="T21:T22"/>
    <mergeCell ref="S21:S22"/>
    <mergeCell ref="T23:T24"/>
    <mergeCell ref="AA23:AA24"/>
    <mergeCell ref="Y23:Y24"/>
    <mergeCell ref="V23:V24"/>
    <mergeCell ref="D23:D24"/>
    <mergeCell ref="M21:M22"/>
    <mergeCell ref="N21:N22"/>
    <mergeCell ref="Q23:Q24"/>
    <mergeCell ref="Q21:Q22"/>
    <mergeCell ref="L21:L22"/>
    <mergeCell ref="L23:L24"/>
    <mergeCell ref="F21:G22"/>
    <mergeCell ref="K21:K22"/>
    <mergeCell ref="M23:M24"/>
    <mergeCell ref="B21:B22"/>
    <mergeCell ref="C21:C22"/>
    <mergeCell ref="D21:D22"/>
    <mergeCell ref="H21:H22"/>
    <mergeCell ref="I19:I20"/>
    <mergeCell ref="R21:R22"/>
    <mergeCell ref="P19:P20"/>
    <mergeCell ref="J19:J20"/>
    <mergeCell ref="O21:O22"/>
    <mergeCell ref="P21:P22"/>
    <mergeCell ref="T17:T18"/>
    <mergeCell ref="P17:P18"/>
    <mergeCell ref="E23:E24"/>
    <mergeCell ref="A17:A18"/>
    <mergeCell ref="D17:D18"/>
    <mergeCell ref="B17:C18"/>
    <mergeCell ref="A19:A20"/>
    <mergeCell ref="F17:F18"/>
    <mergeCell ref="B19:B20"/>
    <mergeCell ref="C19:C20"/>
    <mergeCell ref="O17:O18"/>
    <mergeCell ref="L17:L18"/>
    <mergeCell ref="N17:N18"/>
    <mergeCell ref="K19:K20"/>
    <mergeCell ref="N19:N20"/>
    <mergeCell ref="M19:M20"/>
    <mergeCell ref="O19:O20"/>
    <mergeCell ref="V17:V18"/>
    <mergeCell ref="R17:R18"/>
    <mergeCell ref="S17:S18"/>
    <mergeCell ref="D19:E20"/>
    <mergeCell ref="K17:K18"/>
    <mergeCell ref="E17:E18"/>
    <mergeCell ref="M17:M18"/>
    <mergeCell ref="Q19:Q20"/>
    <mergeCell ref="Q17:Q18"/>
    <mergeCell ref="F19:F20"/>
    <mergeCell ref="AD13:AD14"/>
    <mergeCell ref="Z13:Z14"/>
    <mergeCell ref="AA13:AA14"/>
    <mergeCell ref="AD17:AD18"/>
    <mergeCell ref="AA17:AA18"/>
    <mergeCell ref="AB17:AB18"/>
    <mergeCell ref="AC17:AC18"/>
    <mergeCell ref="W17:W18"/>
    <mergeCell ref="AC11:AC12"/>
    <mergeCell ref="AA11:AA12"/>
    <mergeCell ref="AC13:AC14"/>
    <mergeCell ref="AB13:AB14"/>
    <mergeCell ref="W11:W12"/>
    <mergeCell ref="AB11:AB12"/>
    <mergeCell ref="X17:X18"/>
    <mergeCell ref="Y17:Y18"/>
    <mergeCell ref="Z17:Z18"/>
    <mergeCell ref="N13:N14"/>
    <mergeCell ref="AD11:AD12"/>
    <mergeCell ref="Q11:Q12"/>
    <mergeCell ref="S13:S14"/>
    <mergeCell ref="O13:O14"/>
    <mergeCell ref="P13:P14"/>
    <mergeCell ref="Q13:Q14"/>
    <mergeCell ref="X11:X12"/>
    <mergeCell ref="Z11:Z12"/>
    <mergeCell ref="N11:N12"/>
    <mergeCell ref="Y13:Y14"/>
    <mergeCell ref="R13:R14"/>
    <mergeCell ref="X13:X14"/>
    <mergeCell ref="T11:T12"/>
    <mergeCell ref="Y11:Y12"/>
    <mergeCell ref="O11:O12"/>
    <mergeCell ref="W13:W14"/>
    <mergeCell ref="T13:T14"/>
    <mergeCell ref="V13:V14"/>
    <mergeCell ref="R11:R12"/>
    <mergeCell ref="N9:N10"/>
    <mergeCell ref="P9:P10"/>
    <mergeCell ref="N7:N8"/>
    <mergeCell ref="O9:O10"/>
    <mergeCell ref="P5:P6"/>
    <mergeCell ref="S5:S6"/>
    <mergeCell ref="S7:S8"/>
    <mergeCell ref="P7:P8"/>
    <mergeCell ref="Q7:Q8"/>
    <mergeCell ref="Q5:Q6"/>
    <mergeCell ref="V11:V12"/>
    <mergeCell ref="M11:M12"/>
    <mergeCell ref="A11:A12"/>
    <mergeCell ref="B11:B12"/>
    <mergeCell ref="C11:C12"/>
    <mergeCell ref="D11:D12"/>
    <mergeCell ref="I11:I12"/>
    <mergeCell ref="L11:L12"/>
    <mergeCell ref="F11:F12"/>
    <mergeCell ref="P11:P12"/>
    <mergeCell ref="M9:M10"/>
    <mergeCell ref="L9:L10"/>
    <mergeCell ref="X3:X4"/>
    <mergeCell ref="S11:S12"/>
    <mergeCell ref="V9:V10"/>
    <mergeCell ref="W7:W8"/>
    <mergeCell ref="X5:X6"/>
    <mergeCell ref="T3:T4"/>
    <mergeCell ref="P3:P4"/>
    <mergeCell ref="T7:T8"/>
    <mergeCell ref="V7:V8"/>
    <mergeCell ref="V5:V6"/>
    <mergeCell ref="X7:X8"/>
    <mergeCell ref="A9:A10"/>
    <mergeCell ref="T5:T6"/>
    <mergeCell ref="R5:R6"/>
    <mergeCell ref="R9:R10"/>
    <mergeCell ref="S9:S10"/>
    <mergeCell ref="T9:T10"/>
    <mergeCell ref="L7:L8"/>
    <mergeCell ref="Y9:Y10"/>
    <mergeCell ref="Y3:Y4"/>
    <mergeCell ref="Y5:Y6"/>
    <mergeCell ref="W5:W6"/>
    <mergeCell ref="Y7:Y8"/>
    <mergeCell ref="X9:X10"/>
    <mergeCell ref="Q3:Q4"/>
    <mergeCell ref="Q9:Q10"/>
    <mergeCell ref="R3:R4"/>
    <mergeCell ref="S3:S4"/>
    <mergeCell ref="R7:R8"/>
    <mergeCell ref="AB3:AB4"/>
    <mergeCell ref="AA9:AA10"/>
    <mergeCell ref="Z5:Z6"/>
    <mergeCell ref="W3:W4"/>
    <mergeCell ref="AB9:AB10"/>
    <mergeCell ref="Z9:Z10"/>
    <mergeCell ref="AB7:AB8"/>
    <mergeCell ref="AA7:AA8"/>
    <mergeCell ref="Z7:Z8"/>
    <mergeCell ref="W9:W10"/>
    <mergeCell ref="H2:I2"/>
    <mergeCell ref="K3:K4"/>
    <mergeCell ref="J7:J8"/>
    <mergeCell ref="K7:K8"/>
    <mergeCell ref="K5:K6"/>
    <mergeCell ref="O5:O6"/>
    <mergeCell ref="M7:M8"/>
    <mergeCell ref="J5:J6"/>
    <mergeCell ref="H5:H6"/>
    <mergeCell ref="I5:I6"/>
    <mergeCell ref="L2:M2"/>
    <mergeCell ref="L3:L4"/>
    <mergeCell ref="M3:M4"/>
    <mergeCell ref="J2:K2"/>
    <mergeCell ref="J3:J4"/>
    <mergeCell ref="H7:H8"/>
    <mergeCell ref="I7:I8"/>
    <mergeCell ref="H3:H4"/>
    <mergeCell ref="I3:I4"/>
    <mergeCell ref="O3:O4"/>
    <mergeCell ref="N3:N4"/>
    <mergeCell ref="O7:O8"/>
    <mergeCell ref="L5:L6"/>
    <mergeCell ref="M5:M6"/>
    <mergeCell ref="N5:N6"/>
    <mergeCell ref="A7:A8"/>
    <mergeCell ref="A3:A4"/>
    <mergeCell ref="B3:C4"/>
    <mergeCell ref="B7:B8"/>
    <mergeCell ref="C7:C8"/>
    <mergeCell ref="F7:G8"/>
    <mergeCell ref="D3:D4"/>
    <mergeCell ref="E7:E8"/>
    <mergeCell ref="F3:F4"/>
    <mergeCell ref="E3:E4"/>
    <mergeCell ref="F5:F6"/>
    <mergeCell ref="G3:G4"/>
    <mergeCell ref="G5:G6"/>
    <mergeCell ref="A5:A6"/>
    <mergeCell ref="B5:B6"/>
    <mergeCell ref="C5:C6"/>
    <mergeCell ref="D5:E6"/>
    <mergeCell ref="H9:I10"/>
    <mergeCell ref="J13:J14"/>
    <mergeCell ref="B9:B10"/>
    <mergeCell ref="C9:C10"/>
    <mergeCell ref="B2:C2"/>
    <mergeCell ref="D2:E2"/>
    <mergeCell ref="D9:D10"/>
    <mergeCell ref="E9:E10"/>
    <mergeCell ref="D7:D8"/>
    <mergeCell ref="F2:G2"/>
    <mergeCell ref="J17:J18"/>
    <mergeCell ref="G19:G20"/>
    <mergeCell ref="C13:C14"/>
    <mergeCell ref="J9:J10"/>
    <mergeCell ref="F9:F10"/>
    <mergeCell ref="D13:D14"/>
    <mergeCell ref="E11:E12"/>
    <mergeCell ref="E13:E14"/>
    <mergeCell ref="F13:F14"/>
    <mergeCell ref="G13:G14"/>
    <mergeCell ref="G23:G24"/>
    <mergeCell ref="J23:J24"/>
    <mergeCell ref="J21:J22"/>
    <mergeCell ref="H19:H20"/>
    <mergeCell ref="H23:I24"/>
    <mergeCell ref="I21:I22"/>
    <mergeCell ref="K9:K10"/>
    <mergeCell ref="G9:G10"/>
    <mergeCell ref="J11:K12"/>
    <mergeCell ref="G11:G12"/>
    <mergeCell ref="H11:H12"/>
    <mergeCell ref="I17:I18"/>
    <mergeCell ref="G17:G18"/>
    <mergeCell ref="H16:I16"/>
    <mergeCell ref="I13:I14"/>
    <mergeCell ref="H17:H18"/>
    <mergeCell ref="B27:B28"/>
    <mergeCell ref="C27:C28"/>
    <mergeCell ref="D27:D28"/>
    <mergeCell ref="H13:H14"/>
    <mergeCell ref="E27:E28"/>
    <mergeCell ref="F16:G16"/>
    <mergeCell ref="E21:E22"/>
    <mergeCell ref="E25:E26"/>
    <mergeCell ref="F27:F28"/>
    <mergeCell ref="F25:F26"/>
    <mergeCell ref="B16:C16"/>
    <mergeCell ref="A25:A26"/>
    <mergeCell ref="B25:B26"/>
    <mergeCell ref="C25:C26"/>
    <mergeCell ref="D25:D26"/>
    <mergeCell ref="F23:F24"/>
    <mergeCell ref="A23:A24"/>
    <mergeCell ref="B23:B24"/>
    <mergeCell ref="C23:C24"/>
    <mergeCell ref="A21:A22"/>
    <mergeCell ref="A13:A14"/>
    <mergeCell ref="B13:B14"/>
    <mergeCell ref="L27:M28"/>
    <mergeCell ref="L13:M14"/>
    <mergeCell ref="K13:K14"/>
    <mergeCell ref="J16:K16"/>
    <mergeCell ref="L16:M16"/>
    <mergeCell ref="G25:G26"/>
    <mergeCell ref="A27:A28"/>
    <mergeCell ref="D16:E16"/>
    <mergeCell ref="AE27:AE28"/>
    <mergeCell ref="AE13:AE14"/>
    <mergeCell ref="AE17:AE18"/>
    <mergeCell ref="AE19:AE20"/>
    <mergeCell ref="AE21:AE22"/>
    <mergeCell ref="AE23:AE24"/>
    <mergeCell ref="AE25:AE26"/>
    <mergeCell ref="AE3:AE4"/>
    <mergeCell ref="AE5:AE6"/>
    <mergeCell ref="AE7:AE8"/>
    <mergeCell ref="V3:V4"/>
    <mergeCell ref="AC3:AC4"/>
    <mergeCell ref="AD3:AD4"/>
    <mergeCell ref="Z3:Z4"/>
    <mergeCell ref="AA3:AA4"/>
    <mergeCell ref="AD7:AD8"/>
    <mergeCell ref="AC5:AC6"/>
    <mergeCell ref="AD5:AD6"/>
    <mergeCell ref="AB5:AB6"/>
    <mergeCell ref="AA5:AA6"/>
    <mergeCell ref="AE53:AE54"/>
    <mergeCell ref="AE49:AE50"/>
    <mergeCell ref="AE32:AE33"/>
    <mergeCell ref="AE34:AE35"/>
    <mergeCell ref="AE36:AE37"/>
    <mergeCell ref="AE38:AE39"/>
    <mergeCell ref="AC7:AC8"/>
    <mergeCell ref="AE55:AE56"/>
    <mergeCell ref="AE57:AE58"/>
    <mergeCell ref="AC9:AC10"/>
    <mergeCell ref="AE9:AE10"/>
    <mergeCell ref="AE11:AE12"/>
    <mergeCell ref="AD9:AD10"/>
    <mergeCell ref="AE40:AE41"/>
    <mergeCell ref="AE42:AE43"/>
    <mergeCell ref="AE51:AE52"/>
    <mergeCell ref="AE47:AE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4:R50"/>
  <sheetViews>
    <sheetView zoomScalePageLayoutView="0" workbookViewId="0" topLeftCell="A7">
      <selection activeCell="A29" sqref="A29"/>
    </sheetView>
  </sheetViews>
  <sheetFormatPr defaultColWidth="9.140625" defaultRowHeight="15"/>
  <cols>
    <col min="1" max="1" width="27.57421875" style="0" bestFit="1" customWidth="1"/>
    <col min="2" max="12" width="10.57421875" style="0" customWidth="1"/>
    <col min="13" max="18" width="5.57421875" style="0" customWidth="1"/>
  </cols>
  <sheetData>
    <row r="3" ht="15" thickBot="1"/>
    <row r="4" spans="1:18" ht="21" thickBot="1" thickTop="1">
      <c r="A4" s="71" t="s">
        <v>7</v>
      </c>
      <c r="B4" s="290" t="str">
        <f>A5</f>
        <v>BRÓDY THUNDER</v>
      </c>
      <c r="C4" s="290"/>
      <c r="D4" s="290" t="str">
        <f>A7</f>
        <v>VETÉSI "C"</v>
      </c>
      <c r="E4" s="290"/>
      <c r="F4" s="290" t="str">
        <f>A9</f>
        <v>2 (LOVASSY,VESZPRÉM)</v>
      </c>
      <c r="G4" s="290"/>
      <c r="H4" s="291" t="str">
        <f>A11</f>
        <v>TÜRR "B"</v>
      </c>
      <c r="I4" s="291"/>
      <c r="J4" s="290" t="str">
        <f>A13</f>
        <v>1234 (SZTGY.,AJKA)</v>
      </c>
      <c r="K4" s="290"/>
      <c r="L4" s="62"/>
      <c r="M4" s="70" t="s">
        <v>344</v>
      </c>
      <c r="N4" s="69" t="s">
        <v>2</v>
      </c>
      <c r="O4" s="67" t="s">
        <v>0</v>
      </c>
      <c r="P4" s="67" t="s">
        <v>3</v>
      </c>
      <c r="Q4" s="67" t="s">
        <v>342</v>
      </c>
      <c r="R4" s="68" t="s">
        <v>343</v>
      </c>
    </row>
    <row r="5" spans="1:18" ht="15.75" thickTop="1">
      <c r="A5" s="289" t="s">
        <v>49</v>
      </c>
      <c r="B5" s="296"/>
      <c r="C5" s="297"/>
      <c r="D5" s="301"/>
      <c r="E5" s="300"/>
      <c r="F5" s="301"/>
      <c r="G5" s="300"/>
      <c r="H5" s="301"/>
      <c r="I5" s="300"/>
      <c r="J5" s="301"/>
      <c r="K5" s="300"/>
      <c r="L5" s="63"/>
      <c r="M5" s="253"/>
      <c r="N5" s="255"/>
      <c r="O5" s="257"/>
      <c r="P5" s="257"/>
      <c r="Q5" s="257"/>
      <c r="R5" s="259"/>
    </row>
    <row r="6" spans="1:18" ht="15.75" thickBot="1">
      <c r="A6" s="287"/>
      <c r="B6" s="298"/>
      <c r="C6" s="299"/>
      <c r="D6" s="295"/>
      <c r="E6" s="293"/>
      <c r="F6" s="295"/>
      <c r="G6" s="293"/>
      <c r="H6" s="295"/>
      <c r="I6" s="293"/>
      <c r="J6" s="295"/>
      <c r="K6" s="293"/>
      <c r="L6" s="63"/>
      <c r="M6" s="253"/>
      <c r="N6" s="255"/>
      <c r="O6" s="257"/>
      <c r="P6" s="257"/>
      <c r="Q6" s="257"/>
      <c r="R6" s="259"/>
    </row>
    <row r="7" spans="1:18" ht="14.25" customHeight="1" thickTop="1">
      <c r="A7" s="287" t="s">
        <v>324</v>
      </c>
      <c r="B7" s="294"/>
      <c r="C7" s="293"/>
      <c r="D7" s="296"/>
      <c r="E7" s="297"/>
      <c r="F7" s="295"/>
      <c r="G7" s="293"/>
      <c r="H7" s="295"/>
      <c r="I7" s="293"/>
      <c r="J7" s="295"/>
      <c r="K7" s="293"/>
      <c r="L7" s="63"/>
      <c r="M7" s="253"/>
      <c r="N7" s="255"/>
      <c r="O7" s="257"/>
      <c r="P7" s="257"/>
      <c r="Q7" s="257"/>
      <c r="R7" s="259"/>
    </row>
    <row r="8" spans="1:18" ht="14.25" customHeight="1" thickBot="1">
      <c r="A8" s="287"/>
      <c r="B8" s="294"/>
      <c r="C8" s="293"/>
      <c r="D8" s="298"/>
      <c r="E8" s="299"/>
      <c r="F8" s="295"/>
      <c r="G8" s="293"/>
      <c r="H8" s="295"/>
      <c r="I8" s="293"/>
      <c r="J8" s="295"/>
      <c r="K8" s="293"/>
      <c r="L8" s="63"/>
      <c r="M8" s="253"/>
      <c r="N8" s="255"/>
      <c r="O8" s="257"/>
      <c r="P8" s="257"/>
      <c r="Q8" s="257"/>
      <c r="R8" s="259"/>
    </row>
    <row r="9" spans="1:18" ht="14.25" customHeight="1" thickTop="1">
      <c r="A9" s="287" t="s">
        <v>327</v>
      </c>
      <c r="B9" s="294"/>
      <c r="C9" s="293"/>
      <c r="D9" s="295"/>
      <c r="E9" s="293"/>
      <c r="F9" s="296"/>
      <c r="G9" s="297"/>
      <c r="H9" s="295"/>
      <c r="I9" s="293"/>
      <c r="J9" s="295"/>
      <c r="K9" s="293"/>
      <c r="L9" s="63"/>
      <c r="M9" s="253"/>
      <c r="N9" s="255"/>
      <c r="O9" s="257"/>
      <c r="P9" s="257"/>
      <c r="Q9" s="257"/>
      <c r="R9" s="259"/>
    </row>
    <row r="10" spans="1:18" ht="14.25" customHeight="1" thickBot="1">
      <c r="A10" s="287"/>
      <c r="B10" s="294"/>
      <c r="C10" s="293"/>
      <c r="D10" s="295"/>
      <c r="E10" s="293"/>
      <c r="F10" s="298"/>
      <c r="G10" s="299"/>
      <c r="H10" s="295"/>
      <c r="I10" s="293"/>
      <c r="J10" s="295"/>
      <c r="K10" s="293"/>
      <c r="L10" s="63"/>
      <c r="M10" s="253"/>
      <c r="N10" s="255"/>
      <c r="O10" s="257"/>
      <c r="P10" s="257"/>
      <c r="Q10" s="257"/>
      <c r="R10" s="259"/>
    </row>
    <row r="11" spans="1:18" ht="14.25" customHeight="1" thickTop="1">
      <c r="A11" s="287" t="s">
        <v>325</v>
      </c>
      <c r="B11" s="294"/>
      <c r="C11" s="293"/>
      <c r="D11" s="295"/>
      <c r="E11" s="293"/>
      <c r="F11" s="295"/>
      <c r="G11" s="293"/>
      <c r="H11" s="296"/>
      <c r="I11" s="297"/>
      <c r="J11" s="295"/>
      <c r="K11" s="293"/>
      <c r="L11" s="63"/>
      <c r="M11" s="253"/>
      <c r="N11" s="255"/>
      <c r="O11" s="257"/>
      <c r="P11" s="257"/>
      <c r="Q11" s="257"/>
      <c r="R11" s="259"/>
    </row>
    <row r="12" spans="1:18" ht="14.25" customHeight="1" thickBot="1">
      <c r="A12" s="287"/>
      <c r="B12" s="294"/>
      <c r="C12" s="293"/>
      <c r="D12" s="295"/>
      <c r="E12" s="293"/>
      <c r="F12" s="295"/>
      <c r="G12" s="293"/>
      <c r="H12" s="298"/>
      <c r="I12" s="299"/>
      <c r="J12" s="295"/>
      <c r="K12" s="293"/>
      <c r="L12" s="63"/>
      <c r="M12" s="253"/>
      <c r="N12" s="255"/>
      <c r="O12" s="257"/>
      <c r="P12" s="257"/>
      <c r="Q12" s="257"/>
      <c r="R12" s="259"/>
    </row>
    <row r="13" spans="1:18" ht="14.25" customHeight="1" thickTop="1">
      <c r="A13" s="286" t="s">
        <v>326</v>
      </c>
      <c r="B13" s="294"/>
      <c r="C13" s="293"/>
      <c r="D13" s="295"/>
      <c r="E13" s="293"/>
      <c r="F13" s="295"/>
      <c r="G13" s="293"/>
      <c r="H13" s="295"/>
      <c r="I13" s="293"/>
      <c r="J13" s="296"/>
      <c r="K13" s="297"/>
      <c r="L13" s="63"/>
      <c r="M13" s="253"/>
      <c r="N13" s="255"/>
      <c r="O13" s="257"/>
      <c r="P13" s="257"/>
      <c r="Q13" s="257"/>
      <c r="R13" s="259"/>
    </row>
    <row r="14" spans="1:18" ht="14.25" customHeight="1" thickBot="1">
      <c r="A14" s="286"/>
      <c r="B14" s="294"/>
      <c r="C14" s="293"/>
      <c r="D14" s="295"/>
      <c r="E14" s="293"/>
      <c r="F14" s="295"/>
      <c r="G14" s="293"/>
      <c r="H14" s="295"/>
      <c r="I14" s="293"/>
      <c r="J14" s="298"/>
      <c r="K14" s="299"/>
      <c r="L14" s="63"/>
      <c r="M14" s="254"/>
      <c r="N14" s="256"/>
      <c r="O14" s="258"/>
      <c r="P14" s="258"/>
      <c r="Q14" s="258"/>
      <c r="R14" s="260"/>
    </row>
    <row r="15" spans="1:12" ht="1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8" ht="21.75" customHeight="1" thickBot="1" thickTop="1">
      <c r="A16" s="71" t="s">
        <v>8</v>
      </c>
      <c r="B16" s="290" t="str">
        <f>A17</f>
        <v>BRÓDY STORM</v>
      </c>
      <c r="C16" s="290"/>
      <c r="D16" s="290" t="str">
        <f>A19</f>
        <v>CSAKACÉ</v>
      </c>
      <c r="E16" s="290"/>
      <c r="F16" s="290" t="str">
        <f>A21</f>
        <v>NOSZLOPY "B"</v>
      </c>
      <c r="G16" s="290"/>
      <c r="H16" s="291" t="str">
        <f>A23</f>
        <v>TÜRR "C"</v>
      </c>
      <c r="I16" s="291"/>
      <c r="J16" s="290" t="str">
        <f>A25</f>
        <v>RINGERS</v>
      </c>
      <c r="K16" s="292"/>
      <c r="L16" s="64"/>
      <c r="M16" s="70" t="s">
        <v>344</v>
      </c>
      <c r="N16" s="69" t="s">
        <v>2</v>
      </c>
      <c r="O16" s="67" t="s">
        <v>0</v>
      </c>
      <c r="P16" s="67" t="s">
        <v>3</v>
      </c>
      <c r="Q16" s="67" t="s">
        <v>342</v>
      </c>
      <c r="R16" s="68" t="s">
        <v>343</v>
      </c>
    </row>
    <row r="17" spans="1:18" ht="15" customHeight="1" thickTop="1">
      <c r="A17" s="289" t="s">
        <v>328</v>
      </c>
      <c r="B17" s="263"/>
      <c r="C17" s="264"/>
      <c r="D17" s="281"/>
      <c r="E17" s="282"/>
      <c r="F17" s="281"/>
      <c r="G17" s="282"/>
      <c r="H17" s="281"/>
      <c r="I17" s="282"/>
      <c r="J17" s="281"/>
      <c r="K17" s="288"/>
      <c r="L17" s="63"/>
      <c r="M17" s="253"/>
      <c r="N17" s="255"/>
      <c r="O17" s="257"/>
      <c r="P17" s="257"/>
      <c r="Q17" s="257"/>
      <c r="R17" s="259"/>
    </row>
    <row r="18" spans="1:18" ht="14.25" customHeight="1" thickBot="1">
      <c r="A18" s="287"/>
      <c r="B18" s="265"/>
      <c r="C18" s="266"/>
      <c r="D18" s="279"/>
      <c r="E18" s="278"/>
      <c r="F18" s="279"/>
      <c r="G18" s="278"/>
      <c r="H18" s="279"/>
      <c r="I18" s="278"/>
      <c r="J18" s="279"/>
      <c r="K18" s="285"/>
      <c r="L18" s="63"/>
      <c r="M18" s="253"/>
      <c r="N18" s="255"/>
      <c r="O18" s="257"/>
      <c r="P18" s="257"/>
      <c r="Q18" s="257"/>
      <c r="R18" s="259"/>
    </row>
    <row r="19" spans="1:18" ht="14.25" customHeight="1" thickTop="1">
      <c r="A19" s="287" t="s">
        <v>329</v>
      </c>
      <c r="B19" s="280"/>
      <c r="C19" s="278"/>
      <c r="D19" s="263"/>
      <c r="E19" s="264"/>
      <c r="F19" s="279"/>
      <c r="G19" s="278"/>
      <c r="H19" s="279"/>
      <c r="I19" s="278"/>
      <c r="J19" s="279"/>
      <c r="K19" s="285"/>
      <c r="L19" s="63"/>
      <c r="M19" s="253"/>
      <c r="N19" s="255"/>
      <c r="O19" s="257"/>
      <c r="P19" s="257"/>
      <c r="Q19" s="257"/>
      <c r="R19" s="259"/>
    </row>
    <row r="20" spans="1:18" ht="14.25" customHeight="1" thickBot="1">
      <c r="A20" s="287"/>
      <c r="B20" s="280"/>
      <c r="C20" s="278"/>
      <c r="D20" s="265"/>
      <c r="E20" s="266"/>
      <c r="F20" s="279"/>
      <c r="G20" s="278"/>
      <c r="H20" s="279"/>
      <c r="I20" s="278"/>
      <c r="J20" s="279"/>
      <c r="K20" s="285"/>
      <c r="L20" s="63"/>
      <c r="M20" s="253"/>
      <c r="N20" s="255"/>
      <c r="O20" s="257"/>
      <c r="P20" s="257"/>
      <c r="Q20" s="257"/>
      <c r="R20" s="259"/>
    </row>
    <row r="21" spans="1:18" ht="14.25" customHeight="1" thickTop="1">
      <c r="A21" s="287" t="s">
        <v>330</v>
      </c>
      <c r="B21" s="280"/>
      <c r="C21" s="278"/>
      <c r="D21" s="279"/>
      <c r="E21" s="278"/>
      <c r="F21" s="263"/>
      <c r="G21" s="264"/>
      <c r="H21" s="279"/>
      <c r="I21" s="278"/>
      <c r="J21" s="279"/>
      <c r="K21" s="285"/>
      <c r="L21" s="63"/>
      <c r="M21" s="253"/>
      <c r="N21" s="255"/>
      <c r="O21" s="257"/>
      <c r="P21" s="257"/>
      <c r="Q21" s="257"/>
      <c r="R21" s="259"/>
    </row>
    <row r="22" spans="1:18" ht="14.25" customHeight="1" thickBot="1">
      <c r="A22" s="287"/>
      <c r="B22" s="280"/>
      <c r="C22" s="278"/>
      <c r="D22" s="279"/>
      <c r="E22" s="278"/>
      <c r="F22" s="265"/>
      <c r="G22" s="266"/>
      <c r="H22" s="279"/>
      <c r="I22" s="278"/>
      <c r="J22" s="279"/>
      <c r="K22" s="285"/>
      <c r="L22" s="63"/>
      <c r="M22" s="253"/>
      <c r="N22" s="255"/>
      <c r="O22" s="257"/>
      <c r="P22" s="257"/>
      <c r="Q22" s="257"/>
      <c r="R22" s="259"/>
    </row>
    <row r="23" spans="1:18" ht="14.25" customHeight="1" thickTop="1">
      <c r="A23" s="286" t="s">
        <v>331</v>
      </c>
      <c r="B23" s="280"/>
      <c r="C23" s="278"/>
      <c r="D23" s="279"/>
      <c r="E23" s="278"/>
      <c r="F23" s="279"/>
      <c r="G23" s="278"/>
      <c r="H23" s="263"/>
      <c r="I23" s="264"/>
      <c r="J23" s="279"/>
      <c r="K23" s="285"/>
      <c r="L23" s="63"/>
      <c r="M23" s="253"/>
      <c r="N23" s="255"/>
      <c r="O23" s="257"/>
      <c r="P23" s="257"/>
      <c r="Q23" s="257"/>
      <c r="R23" s="259"/>
    </row>
    <row r="24" spans="1:18" ht="14.25" customHeight="1" thickBot="1">
      <c r="A24" s="286"/>
      <c r="B24" s="280"/>
      <c r="C24" s="278"/>
      <c r="D24" s="279"/>
      <c r="E24" s="278"/>
      <c r="F24" s="279"/>
      <c r="G24" s="278"/>
      <c r="H24" s="265"/>
      <c r="I24" s="266"/>
      <c r="J24" s="279"/>
      <c r="K24" s="285"/>
      <c r="L24" s="63"/>
      <c r="M24" s="253"/>
      <c r="N24" s="255"/>
      <c r="O24" s="257"/>
      <c r="P24" s="257"/>
      <c r="Q24" s="257"/>
      <c r="R24" s="259"/>
    </row>
    <row r="25" spans="1:18" ht="14.25" customHeight="1" thickTop="1">
      <c r="A25" s="286" t="s">
        <v>332</v>
      </c>
      <c r="B25" s="280"/>
      <c r="C25" s="278"/>
      <c r="D25" s="279"/>
      <c r="E25" s="278"/>
      <c r="F25" s="279"/>
      <c r="G25" s="278"/>
      <c r="H25" s="279"/>
      <c r="I25" s="278"/>
      <c r="J25" s="263"/>
      <c r="K25" s="264"/>
      <c r="L25" s="63"/>
      <c r="M25" s="253"/>
      <c r="N25" s="255"/>
      <c r="O25" s="257"/>
      <c r="P25" s="257"/>
      <c r="Q25" s="257"/>
      <c r="R25" s="259"/>
    </row>
    <row r="26" spans="1:18" ht="14.25" customHeight="1" thickBot="1">
      <c r="A26" s="286"/>
      <c r="B26" s="280"/>
      <c r="C26" s="278"/>
      <c r="D26" s="279"/>
      <c r="E26" s="278"/>
      <c r="F26" s="279"/>
      <c r="G26" s="278"/>
      <c r="H26" s="279"/>
      <c r="I26" s="278"/>
      <c r="J26" s="265"/>
      <c r="K26" s="266"/>
      <c r="L26" s="63"/>
      <c r="M26" s="254"/>
      <c r="N26" s="256"/>
      <c r="O26" s="258"/>
      <c r="P26" s="258"/>
      <c r="Q26" s="258"/>
      <c r="R26" s="260"/>
    </row>
    <row r="27" spans="1:12" ht="14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5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8" ht="21" thickBot="1" thickTop="1">
      <c r="A29" s="72" t="s">
        <v>17</v>
      </c>
      <c r="B29" s="284" t="str">
        <f>A30</f>
        <v>PEDIG JÓ ÖTLETNEK TŰNT</v>
      </c>
      <c r="C29" s="284"/>
      <c r="D29" s="275" t="str">
        <f>A32</f>
        <v>BÁNKI</v>
      </c>
      <c r="E29" s="275"/>
      <c r="F29" s="275" t="str">
        <f>A34</f>
        <v>NOSZLOPY "A"</v>
      </c>
      <c r="G29" s="275"/>
      <c r="H29" s="276" t="str">
        <f>A36</f>
        <v>LABRON</v>
      </c>
      <c r="I29" s="276"/>
      <c r="J29" s="275"/>
      <c r="K29" s="275"/>
      <c r="L29" s="65"/>
      <c r="M29" s="70" t="s">
        <v>344</v>
      </c>
      <c r="N29" s="69" t="s">
        <v>2</v>
      </c>
      <c r="O29" s="67" t="s">
        <v>0</v>
      </c>
      <c r="P29" s="67" t="s">
        <v>3</v>
      </c>
      <c r="Q29" s="67" t="s">
        <v>342</v>
      </c>
      <c r="R29" s="68" t="s">
        <v>343</v>
      </c>
    </row>
    <row r="30" spans="1:18" ht="15" customHeight="1" thickTop="1">
      <c r="A30" s="283" t="s">
        <v>333</v>
      </c>
      <c r="B30" s="263"/>
      <c r="C30" s="264"/>
      <c r="D30" s="281"/>
      <c r="E30" s="282"/>
      <c r="F30" s="281"/>
      <c r="G30" s="282"/>
      <c r="H30" s="281"/>
      <c r="I30" s="282"/>
      <c r="J30" s="281"/>
      <c r="K30" s="282"/>
      <c r="L30" s="63"/>
      <c r="M30" s="253"/>
      <c r="N30" s="255"/>
      <c r="O30" s="257"/>
      <c r="P30" s="257"/>
      <c r="Q30" s="257"/>
      <c r="R30" s="259"/>
    </row>
    <row r="31" spans="1:18" ht="14.25" customHeight="1" thickBot="1">
      <c r="A31" s="268"/>
      <c r="B31" s="265"/>
      <c r="C31" s="266"/>
      <c r="D31" s="279"/>
      <c r="E31" s="278"/>
      <c r="F31" s="279"/>
      <c r="G31" s="278"/>
      <c r="H31" s="279"/>
      <c r="I31" s="278"/>
      <c r="J31" s="279"/>
      <c r="K31" s="278"/>
      <c r="L31" s="63"/>
      <c r="M31" s="253"/>
      <c r="N31" s="255"/>
      <c r="O31" s="257"/>
      <c r="P31" s="257"/>
      <c r="Q31" s="257"/>
      <c r="R31" s="259"/>
    </row>
    <row r="32" spans="1:18" ht="14.25" customHeight="1" thickTop="1">
      <c r="A32" s="274" t="s">
        <v>334</v>
      </c>
      <c r="B32" s="280"/>
      <c r="C32" s="278"/>
      <c r="D32" s="263"/>
      <c r="E32" s="264"/>
      <c r="F32" s="279"/>
      <c r="G32" s="278"/>
      <c r="H32" s="279"/>
      <c r="I32" s="278"/>
      <c r="J32" s="279"/>
      <c r="K32" s="278"/>
      <c r="L32" s="63"/>
      <c r="M32" s="253"/>
      <c r="N32" s="255"/>
      <c r="O32" s="257"/>
      <c r="P32" s="257"/>
      <c r="Q32" s="257"/>
      <c r="R32" s="259"/>
    </row>
    <row r="33" spans="1:18" ht="14.25" customHeight="1" thickBot="1">
      <c r="A33" s="274"/>
      <c r="B33" s="280"/>
      <c r="C33" s="278"/>
      <c r="D33" s="265"/>
      <c r="E33" s="266"/>
      <c r="F33" s="279"/>
      <c r="G33" s="278"/>
      <c r="H33" s="279"/>
      <c r="I33" s="278"/>
      <c r="J33" s="279"/>
      <c r="K33" s="278"/>
      <c r="L33" s="63"/>
      <c r="M33" s="253"/>
      <c r="N33" s="255"/>
      <c r="O33" s="257"/>
      <c r="P33" s="257"/>
      <c r="Q33" s="257"/>
      <c r="R33" s="259"/>
    </row>
    <row r="34" spans="1:18" ht="14.25" customHeight="1" thickTop="1">
      <c r="A34" s="274" t="s">
        <v>335</v>
      </c>
      <c r="B34" s="280"/>
      <c r="C34" s="278"/>
      <c r="D34" s="279"/>
      <c r="E34" s="278"/>
      <c r="F34" s="263"/>
      <c r="G34" s="264"/>
      <c r="H34" s="279"/>
      <c r="I34" s="278"/>
      <c r="J34" s="279"/>
      <c r="K34" s="278"/>
      <c r="L34" s="63"/>
      <c r="M34" s="253"/>
      <c r="N34" s="255"/>
      <c r="O34" s="257"/>
      <c r="P34" s="257"/>
      <c r="Q34" s="257"/>
      <c r="R34" s="259"/>
    </row>
    <row r="35" spans="1:18" ht="14.25" customHeight="1" thickBot="1">
      <c r="A35" s="274"/>
      <c r="B35" s="280"/>
      <c r="C35" s="278"/>
      <c r="D35" s="279"/>
      <c r="E35" s="278"/>
      <c r="F35" s="265"/>
      <c r="G35" s="266"/>
      <c r="H35" s="279"/>
      <c r="I35" s="278"/>
      <c r="J35" s="279"/>
      <c r="K35" s="278"/>
      <c r="L35" s="63"/>
      <c r="M35" s="253"/>
      <c r="N35" s="255"/>
      <c r="O35" s="257"/>
      <c r="P35" s="257"/>
      <c r="Q35" s="257"/>
      <c r="R35" s="259"/>
    </row>
    <row r="36" spans="1:18" ht="14.25" customHeight="1" thickTop="1">
      <c r="A36" s="274" t="s">
        <v>336</v>
      </c>
      <c r="B36" s="280"/>
      <c r="C36" s="278"/>
      <c r="D36" s="279"/>
      <c r="E36" s="278"/>
      <c r="F36" s="279"/>
      <c r="G36" s="278"/>
      <c r="H36" s="263"/>
      <c r="I36" s="264"/>
      <c r="J36" s="279"/>
      <c r="K36" s="278"/>
      <c r="L36" s="63"/>
      <c r="M36" s="253"/>
      <c r="N36" s="255"/>
      <c r="O36" s="257"/>
      <c r="P36" s="257"/>
      <c r="Q36" s="257"/>
      <c r="R36" s="259"/>
    </row>
    <row r="37" spans="1:18" ht="14.25" customHeight="1">
      <c r="A37" s="274"/>
      <c r="B37" s="280"/>
      <c r="C37" s="278"/>
      <c r="D37" s="279"/>
      <c r="E37" s="278"/>
      <c r="F37" s="279"/>
      <c r="G37" s="278"/>
      <c r="H37" s="265"/>
      <c r="I37" s="266"/>
      <c r="J37" s="279"/>
      <c r="K37" s="278"/>
      <c r="L37" s="63"/>
      <c r="M37" s="253"/>
      <c r="N37" s="255"/>
      <c r="O37" s="257"/>
      <c r="P37" s="257"/>
      <c r="Q37" s="257"/>
      <c r="R37" s="259"/>
    </row>
    <row r="38" spans="1:12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8" ht="16.5" thickBot="1" thickTop="1">
      <c r="A40" s="61" t="s">
        <v>18</v>
      </c>
      <c r="B40" s="275" t="str">
        <f>A41</f>
        <v>KETCH&amp;MATCHO</v>
      </c>
      <c r="C40" s="275"/>
      <c r="D40" s="275" t="str">
        <f>A43</f>
        <v>VÖRÖSMARTY 12.G</v>
      </c>
      <c r="E40" s="275"/>
      <c r="F40" s="275" t="str">
        <f>A45</f>
        <v>LÓCZY LIONS</v>
      </c>
      <c r="G40" s="275"/>
      <c r="H40" s="276" t="str">
        <f>A47</f>
        <v>JENDRASSIK</v>
      </c>
      <c r="I40" s="276"/>
      <c r="J40" s="275" t="str">
        <f>A49</f>
        <v>BALLERS</v>
      </c>
      <c r="K40" s="277"/>
      <c r="L40" s="65"/>
      <c r="M40" s="70" t="s">
        <v>344</v>
      </c>
      <c r="N40" s="69" t="s">
        <v>2</v>
      </c>
      <c r="O40" s="67" t="s">
        <v>0</v>
      </c>
      <c r="P40" s="67" t="s">
        <v>3</v>
      </c>
      <c r="Q40" s="67" t="s">
        <v>342</v>
      </c>
      <c r="R40" s="68" t="s">
        <v>343</v>
      </c>
    </row>
    <row r="41" spans="1:18" ht="15" customHeight="1" thickTop="1">
      <c r="A41" s="273" t="s">
        <v>337</v>
      </c>
      <c r="B41" s="263"/>
      <c r="C41" s="264"/>
      <c r="D41" s="270"/>
      <c r="E41" s="271"/>
      <c r="F41" s="270"/>
      <c r="G41" s="271"/>
      <c r="H41" s="270"/>
      <c r="I41" s="271"/>
      <c r="J41" s="270"/>
      <c r="K41" s="272"/>
      <c r="L41" s="66"/>
      <c r="M41" s="253"/>
      <c r="N41" s="255"/>
      <c r="O41" s="257"/>
      <c r="P41" s="257"/>
      <c r="Q41" s="257"/>
      <c r="R41" s="259"/>
    </row>
    <row r="42" spans="1:18" ht="14.25" customHeight="1" thickBot="1">
      <c r="A42" s="274"/>
      <c r="B42" s="265"/>
      <c r="C42" s="266"/>
      <c r="D42" s="262"/>
      <c r="E42" s="261"/>
      <c r="F42" s="262"/>
      <c r="G42" s="261"/>
      <c r="H42" s="262"/>
      <c r="I42" s="261"/>
      <c r="J42" s="262"/>
      <c r="K42" s="267"/>
      <c r="L42" s="66"/>
      <c r="M42" s="253"/>
      <c r="N42" s="255"/>
      <c r="O42" s="257"/>
      <c r="P42" s="257"/>
      <c r="Q42" s="257"/>
      <c r="R42" s="259"/>
    </row>
    <row r="43" spans="1:18" ht="14.25" customHeight="1" thickTop="1">
      <c r="A43" s="268" t="s">
        <v>338</v>
      </c>
      <c r="B43" s="269"/>
      <c r="C43" s="261"/>
      <c r="D43" s="263"/>
      <c r="E43" s="264"/>
      <c r="F43" s="262"/>
      <c r="G43" s="261"/>
      <c r="H43" s="262"/>
      <c r="I43" s="261"/>
      <c r="J43" s="262"/>
      <c r="K43" s="267"/>
      <c r="L43" s="66"/>
      <c r="M43" s="253"/>
      <c r="N43" s="255"/>
      <c r="O43" s="257"/>
      <c r="P43" s="257"/>
      <c r="Q43" s="257"/>
      <c r="R43" s="259"/>
    </row>
    <row r="44" spans="1:18" ht="14.25" customHeight="1" thickBot="1">
      <c r="A44" s="268"/>
      <c r="B44" s="269"/>
      <c r="C44" s="261"/>
      <c r="D44" s="265"/>
      <c r="E44" s="266"/>
      <c r="F44" s="262"/>
      <c r="G44" s="261"/>
      <c r="H44" s="262"/>
      <c r="I44" s="261"/>
      <c r="J44" s="262"/>
      <c r="K44" s="267"/>
      <c r="L44" s="66"/>
      <c r="M44" s="253"/>
      <c r="N44" s="255"/>
      <c r="O44" s="257"/>
      <c r="P44" s="257"/>
      <c r="Q44" s="257"/>
      <c r="R44" s="259"/>
    </row>
    <row r="45" spans="1:18" ht="14.25" customHeight="1" thickTop="1">
      <c r="A45" s="268" t="s">
        <v>339</v>
      </c>
      <c r="B45" s="269"/>
      <c r="C45" s="261"/>
      <c r="D45" s="262"/>
      <c r="E45" s="261"/>
      <c r="F45" s="263"/>
      <c r="G45" s="264"/>
      <c r="H45" s="262"/>
      <c r="I45" s="261"/>
      <c r="J45" s="262"/>
      <c r="K45" s="267"/>
      <c r="L45" s="66"/>
      <c r="M45" s="253"/>
      <c r="N45" s="255"/>
      <c r="O45" s="257"/>
      <c r="P45" s="257"/>
      <c r="Q45" s="257"/>
      <c r="R45" s="259"/>
    </row>
    <row r="46" spans="1:18" ht="14.25" customHeight="1" thickBot="1">
      <c r="A46" s="268"/>
      <c r="B46" s="269"/>
      <c r="C46" s="261"/>
      <c r="D46" s="262"/>
      <c r="E46" s="261"/>
      <c r="F46" s="265"/>
      <c r="G46" s="266"/>
      <c r="H46" s="262"/>
      <c r="I46" s="261"/>
      <c r="J46" s="262"/>
      <c r="K46" s="267"/>
      <c r="L46" s="66"/>
      <c r="M46" s="253"/>
      <c r="N46" s="255"/>
      <c r="O46" s="257"/>
      <c r="P46" s="257"/>
      <c r="Q46" s="257"/>
      <c r="R46" s="259"/>
    </row>
    <row r="47" spans="1:18" ht="14.25" customHeight="1" thickTop="1">
      <c r="A47" s="268" t="s">
        <v>340</v>
      </c>
      <c r="B47" s="269"/>
      <c r="C47" s="261"/>
      <c r="D47" s="262"/>
      <c r="E47" s="261"/>
      <c r="F47" s="262"/>
      <c r="G47" s="261"/>
      <c r="H47" s="263"/>
      <c r="I47" s="264"/>
      <c r="J47" s="262"/>
      <c r="K47" s="267"/>
      <c r="L47" s="66"/>
      <c r="M47" s="253"/>
      <c r="N47" s="255"/>
      <c r="O47" s="257"/>
      <c r="P47" s="257"/>
      <c r="Q47" s="257"/>
      <c r="R47" s="259"/>
    </row>
    <row r="48" spans="1:18" ht="14.25" customHeight="1" thickBot="1">
      <c r="A48" s="268"/>
      <c r="B48" s="269"/>
      <c r="C48" s="261"/>
      <c r="D48" s="262"/>
      <c r="E48" s="261"/>
      <c r="F48" s="262"/>
      <c r="G48" s="261"/>
      <c r="H48" s="265"/>
      <c r="I48" s="266"/>
      <c r="J48" s="262"/>
      <c r="K48" s="267"/>
      <c r="L48" s="66"/>
      <c r="M48" s="253"/>
      <c r="N48" s="255"/>
      <c r="O48" s="257"/>
      <c r="P48" s="257"/>
      <c r="Q48" s="257"/>
      <c r="R48" s="259"/>
    </row>
    <row r="49" spans="1:18" ht="14.25" customHeight="1" thickTop="1">
      <c r="A49" s="268" t="s">
        <v>341</v>
      </c>
      <c r="B49" s="269"/>
      <c r="C49" s="261"/>
      <c r="D49" s="262"/>
      <c r="E49" s="261"/>
      <c r="F49" s="262"/>
      <c r="G49" s="261"/>
      <c r="H49" s="262"/>
      <c r="I49" s="261"/>
      <c r="J49" s="263"/>
      <c r="K49" s="264"/>
      <c r="L49" s="63"/>
      <c r="M49" s="253"/>
      <c r="N49" s="255"/>
      <c r="O49" s="257"/>
      <c r="P49" s="257"/>
      <c r="Q49" s="257"/>
      <c r="R49" s="259"/>
    </row>
    <row r="50" spans="1:18" ht="14.25" customHeight="1" thickBot="1">
      <c r="A50" s="268"/>
      <c r="B50" s="269"/>
      <c r="C50" s="261"/>
      <c r="D50" s="262"/>
      <c r="E50" s="261"/>
      <c r="F50" s="262"/>
      <c r="G50" s="261"/>
      <c r="H50" s="262"/>
      <c r="I50" s="261"/>
      <c r="J50" s="265"/>
      <c r="K50" s="266"/>
      <c r="L50" s="63"/>
      <c r="M50" s="254"/>
      <c r="N50" s="256"/>
      <c r="O50" s="258"/>
      <c r="P50" s="258"/>
      <c r="Q50" s="258"/>
      <c r="R50" s="260"/>
    </row>
  </sheetData>
  <sheetProtection/>
  <mergeCells count="324">
    <mergeCell ref="M30:M31"/>
    <mergeCell ref="N30:N31"/>
    <mergeCell ref="O30:O31"/>
    <mergeCell ref="P30:P31"/>
    <mergeCell ref="Q30:Q31"/>
    <mergeCell ref="R30:R31"/>
    <mergeCell ref="R23:R24"/>
    <mergeCell ref="M25:M26"/>
    <mergeCell ref="N25:N26"/>
    <mergeCell ref="O25:O26"/>
    <mergeCell ref="P25:P26"/>
    <mergeCell ref="Q25:Q26"/>
    <mergeCell ref="R25:R26"/>
    <mergeCell ref="B19:B20"/>
    <mergeCell ref="M23:M24"/>
    <mergeCell ref="N23:N24"/>
    <mergeCell ref="O23:O24"/>
    <mergeCell ref="P23:P24"/>
    <mergeCell ref="Q23:Q24"/>
    <mergeCell ref="I19:I20"/>
    <mergeCell ref="J19:J20"/>
    <mergeCell ref="K19:K20"/>
    <mergeCell ref="H21:H22"/>
    <mergeCell ref="J7:J8"/>
    <mergeCell ref="J13:K14"/>
    <mergeCell ref="R19:R20"/>
    <mergeCell ref="M21:M22"/>
    <mergeCell ref="N21:N22"/>
    <mergeCell ref="O21:O22"/>
    <mergeCell ref="P21:P22"/>
    <mergeCell ref="Q21:Q22"/>
    <mergeCell ref="R21:R22"/>
    <mergeCell ref="Q17:Q18"/>
    <mergeCell ref="R17:R18"/>
    <mergeCell ref="M19:M20"/>
    <mergeCell ref="N19:N20"/>
    <mergeCell ref="O19:O20"/>
    <mergeCell ref="P19:P20"/>
    <mergeCell ref="Q19:Q20"/>
    <mergeCell ref="B4:C4"/>
    <mergeCell ref="D4:E4"/>
    <mergeCell ref="F4:G4"/>
    <mergeCell ref="N17:N18"/>
    <mergeCell ref="O17:O18"/>
    <mergeCell ref="P17:P18"/>
    <mergeCell ref="H4:I4"/>
    <mergeCell ref="J4:K4"/>
    <mergeCell ref="H5:H6"/>
    <mergeCell ref="I7:I8"/>
    <mergeCell ref="A5:A6"/>
    <mergeCell ref="B5:C6"/>
    <mergeCell ref="D5:D6"/>
    <mergeCell ref="E5:E6"/>
    <mergeCell ref="F5:F6"/>
    <mergeCell ref="G5:G6"/>
    <mergeCell ref="I5:I6"/>
    <mergeCell ref="J5:J6"/>
    <mergeCell ref="K5:K6"/>
    <mergeCell ref="A7:A8"/>
    <mergeCell ref="B7:B8"/>
    <mergeCell ref="C7:C8"/>
    <mergeCell ref="D7:E8"/>
    <mergeCell ref="F7:F8"/>
    <mergeCell ref="G7:G8"/>
    <mergeCell ref="H7:H8"/>
    <mergeCell ref="K7:K8"/>
    <mergeCell ref="A9:A10"/>
    <mergeCell ref="B9:B10"/>
    <mergeCell ref="C9:C10"/>
    <mergeCell ref="D9:D10"/>
    <mergeCell ref="E9:E10"/>
    <mergeCell ref="F9:G10"/>
    <mergeCell ref="H9:H10"/>
    <mergeCell ref="I9:I10"/>
    <mergeCell ref="J9:J10"/>
    <mergeCell ref="K9:K10"/>
    <mergeCell ref="A11:A12"/>
    <mergeCell ref="B11:B12"/>
    <mergeCell ref="C11:C12"/>
    <mergeCell ref="D11:D12"/>
    <mergeCell ref="E11:E12"/>
    <mergeCell ref="F11:F12"/>
    <mergeCell ref="G11:G12"/>
    <mergeCell ref="H11:I12"/>
    <mergeCell ref="J11:J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O11:O12"/>
    <mergeCell ref="P11:P12"/>
    <mergeCell ref="Q11:Q12"/>
    <mergeCell ref="R11:R12"/>
    <mergeCell ref="O13:O14"/>
    <mergeCell ref="P13:P14"/>
    <mergeCell ref="Q13:Q14"/>
    <mergeCell ref="R13:R14"/>
    <mergeCell ref="B16:C16"/>
    <mergeCell ref="D16:E16"/>
    <mergeCell ref="F16:G16"/>
    <mergeCell ref="H16:I16"/>
    <mergeCell ref="J16:K16"/>
    <mergeCell ref="R5:R6"/>
    <mergeCell ref="R7:R8"/>
    <mergeCell ref="P9:P10"/>
    <mergeCell ref="Q9:Q10"/>
    <mergeCell ref="R9:R10"/>
    <mergeCell ref="A17:A18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9:A20"/>
    <mergeCell ref="C19:C20"/>
    <mergeCell ref="D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G22"/>
    <mergeCell ref="I21:I22"/>
    <mergeCell ref="J21:J22"/>
    <mergeCell ref="K21:K22"/>
    <mergeCell ref="A23:A24"/>
    <mergeCell ref="B23:B24"/>
    <mergeCell ref="C23:C24"/>
    <mergeCell ref="D23:D24"/>
    <mergeCell ref="E23:E24"/>
    <mergeCell ref="F23:F24"/>
    <mergeCell ref="G23:G24"/>
    <mergeCell ref="H23:I24"/>
    <mergeCell ref="J23:J24"/>
    <mergeCell ref="K23:K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6"/>
    <mergeCell ref="O5:O6"/>
    <mergeCell ref="P5:P6"/>
    <mergeCell ref="Q5:Q6"/>
    <mergeCell ref="O7:O8"/>
    <mergeCell ref="P7:P8"/>
    <mergeCell ref="Q7:Q8"/>
    <mergeCell ref="O9:O10"/>
    <mergeCell ref="B29:C29"/>
    <mergeCell ref="D29:E29"/>
    <mergeCell ref="F29:G29"/>
    <mergeCell ref="H29:I29"/>
    <mergeCell ref="J29:K29"/>
    <mergeCell ref="N5:N6"/>
    <mergeCell ref="N7:N8"/>
    <mergeCell ref="N9:N10"/>
    <mergeCell ref="N11:N12"/>
    <mergeCell ref="N13:N14"/>
    <mergeCell ref="A30:A31"/>
    <mergeCell ref="B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3"/>
    <mergeCell ref="B32:B33"/>
    <mergeCell ref="C32:C33"/>
    <mergeCell ref="D32:E33"/>
    <mergeCell ref="F32:F33"/>
    <mergeCell ref="G32:G33"/>
    <mergeCell ref="H32:H33"/>
    <mergeCell ref="I32:I33"/>
    <mergeCell ref="J32:J33"/>
    <mergeCell ref="K32:K33"/>
    <mergeCell ref="A34:A35"/>
    <mergeCell ref="B34:B35"/>
    <mergeCell ref="C34:C35"/>
    <mergeCell ref="D34:D35"/>
    <mergeCell ref="E34:E35"/>
    <mergeCell ref="F34:G35"/>
    <mergeCell ref="H34:H35"/>
    <mergeCell ref="I34:I35"/>
    <mergeCell ref="J34:J35"/>
    <mergeCell ref="K34:K35"/>
    <mergeCell ref="A36:A37"/>
    <mergeCell ref="B36:B37"/>
    <mergeCell ref="C36:C37"/>
    <mergeCell ref="D36:D37"/>
    <mergeCell ref="E36:E37"/>
    <mergeCell ref="F36:F37"/>
    <mergeCell ref="B40:C40"/>
    <mergeCell ref="D40:E40"/>
    <mergeCell ref="F40:G40"/>
    <mergeCell ref="H40:I40"/>
    <mergeCell ref="J40:K40"/>
    <mergeCell ref="G36:G37"/>
    <mergeCell ref="H36:I37"/>
    <mergeCell ref="J36:J37"/>
    <mergeCell ref="K36:K37"/>
    <mergeCell ref="A41:A42"/>
    <mergeCell ref="B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4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A45:A46"/>
    <mergeCell ref="B45:B46"/>
    <mergeCell ref="C45:C46"/>
    <mergeCell ref="D45:D46"/>
    <mergeCell ref="E45:E46"/>
    <mergeCell ref="F45:G46"/>
    <mergeCell ref="H45:H46"/>
    <mergeCell ref="I45:I46"/>
    <mergeCell ref="J45:J46"/>
    <mergeCell ref="K45:K46"/>
    <mergeCell ref="A47:A48"/>
    <mergeCell ref="B47:B48"/>
    <mergeCell ref="C47:C48"/>
    <mergeCell ref="D47:D48"/>
    <mergeCell ref="E47:E48"/>
    <mergeCell ref="F47:F48"/>
    <mergeCell ref="G47:G48"/>
    <mergeCell ref="H47:I48"/>
    <mergeCell ref="J47:J48"/>
    <mergeCell ref="K47:K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K50"/>
    <mergeCell ref="M5:M6"/>
    <mergeCell ref="M7:M8"/>
    <mergeCell ref="M9:M10"/>
    <mergeCell ref="M11:M12"/>
    <mergeCell ref="M13:M14"/>
    <mergeCell ref="M17:M18"/>
    <mergeCell ref="M32:M33"/>
    <mergeCell ref="N32:N33"/>
    <mergeCell ref="O32:O33"/>
    <mergeCell ref="P32:P33"/>
    <mergeCell ref="Q32:Q33"/>
    <mergeCell ref="R32:R33"/>
    <mergeCell ref="M34:M35"/>
    <mergeCell ref="N34:N35"/>
    <mergeCell ref="O34:O35"/>
    <mergeCell ref="P34:P35"/>
    <mergeCell ref="Q34:Q35"/>
    <mergeCell ref="R34:R35"/>
    <mergeCell ref="M36:M37"/>
    <mergeCell ref="N36:N37"/>
    <mergeCell ref="O36:O37"/>
    <mergeCell ref="P36:P37"/>
    <mergeCell ref="Q36:Q37"/>
    <mergeCell ref="R36:R37"/>
    <mergeCell ref="M41:M42"/>
    <mergeCell ref="N41:N42"/>
    <mergeCell ref="O41:O42"/>
    <mergeCell ref="P41:P42"/>
    <mergeCell ref="Q41:Q42"/>
    <mergeCell ref="R41:R42"/>
    <mergeCell ref="M43:M44"/>
    <mergeCell ref="N43:N44"/>
    <mergeCell ref="O43:O44"/>
    <mergeCell ref="P43:P44"/>
    <mergeCell ref="Q43:Q44"/>
    <mergeCell ref="R43:R44"/>
    <mergeCell ref="M45:M46"/>
    <mergeCell ref="N45:N46"/>
    <mergeCell ref="O45:O46"/>
    <mergeCell ref="P45:P46"/>
    <mergeCell ref="Q45:Q46"/>
    <mergeCell ref="R45:R46"/>
    <mergeCell ref="M47:M48"/>
    <mergeCell ref="N47:N48"/>
    <mergeCell ref="O47:O48"/>
    <mergeCell ref="P47:P48"/>
    <mergeCell ref="Q47:Q48"/>
    <mergeCell ref="R47:R48"/>
    <mergeCell ref="M49:M50"/>
    <mergeCell ref="N49:N50"/>
    <mergeCell ref="O49:O50"/>
    <mergeCell ref="P49:P50"/>
    <mergeCell ref="Q49:Q50"/>
    <mergeCell ref="R49:R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Z41"/>
  <sheetViews>
    <sheetView zoomScale="80" zoomScaleNormal="80" zoomScalePageLayoutView="0" workbookViewId="0" topLeftCell="F1">
      <selection activeCell="I5" sqref="I5:O5"/>
    </sheetView>
  </sheetViews>
  <sheetFormatPr defaultColWidth="9.140625" defaultRowHeight="15"/>
  <cols>
    <col min="1" max="1" width="7.421875" style="134" customWidth="1"/>
    <col min="2" max="2" width="26.421875" style="0" bestFit="1" customWidth="1"/>
    <col min="4" max="4" width="25.8515625" style="403" customWidth="1"/>
    <col min="5" max="5" width="9.421875" style="403" customWidth="1"/>
    <col min="6" max="6" width="36.57421875" style="0" customWidth="1"/>
    <col min="7" max="7" width="8.7109375" style="424" customWidth="1"/>
    <col min="8" max="8" width="16.00390625" style="0" bestFit="1" customWidth="1"/>
    <col min="9" max="9" width="13.140625" style="1" customWidth="1"/>
    <col min="10" max="10" width="16.140625" style="433" bestFit="1" customWidth="1"/>
    <col min="11" max="11" width="24.140625" style="433" bestFit="1" customWidth="1"/>
    <col min="12" max="12" width="21.8515625" style="112" customWidth="1"/>
    <col min="13" max="13" width="23.421875" style="0" bestFit="1" customWidth="1"/>
    <col min="14" max="14" width="21.57421875" style="0" bestFit="1" customWidth="1"/>
    <col min="15" max="15" width="21.140625" style="0" bestFit="1" customWidth="1"/>
    <col min="16" max="16" width="15.8515625" style="0" bestFit="1" customWidth="1"/>
  </cols>
  <sheetData>
    <row r="2" spans="2:13" ht="18">
      <c r="B2" s="27"/>
      <c r="C2" s="27"/>
      <c r="D2" s="330"/>
      <c r="E2" s="330"/>
      <c r="F2" s="330"/>
      <c r="G2" s="419"/>
      <c r="H2" s="27"/>
      <c r="I2" s="57"/>
      <c r="J2" s="430"/>
      <c r="K2" s="430"/>
      <c r="L2" s="332"/>
      <c r="M2" s="27"/>
    </row>
    <row r="3" spans="2:13" ht="18">
      <c r="B3" s="27"/>
      <c r="C3" s="27"/>
      <c r="D3" s="330"/>
      <c r="E3" s="330"/>
      <c r="F3" s="330"/>
      <c r="G3" s="419"/>
      <c r="H3" s="27"/>
      <c r="I3" s="57"/>
      <c r="J3" s="430"/>
      <c r="K3" s="430"/>
      <c r="L3" s="332"/>
      <c r="M3" s="27"/>
    </row>
    <row r="4" spans="2:13" ht="18">
      <c r="B4" s="27"/>
      <c r="C4" s="27"/>
      <c r="D4" s="330"/>
      <c r="E4" s="330"/>
      <c r="F4" s="330"/>
      <c r="G4" s="419"/>
      <c r="H4" s="27"/>
      <c r="I4" s="57"/>
      <c r="J4" s="430"/>
      <c r="K4" s="430"/>
      <c r="L4" s="332"/>
      <c r="M4" s="27"/>
    </row>
    <row r="5" spans="2:26" ht="18">
      <c r="B5" s="27"/>
      <c r="C5" s="27"/>
      <c r="D5" s="330"/>
      <c r="E5" s="330"/>
      <c r="F5" s="330"/>
      <c r="G5" s="419"/>
      <c r="H5" s="27"/>
      <c r="I5" s="426" t="s">
        <v>517</v>
      </c>
      <c r="J5" s="431" t="s">
        <v>512</v>
      </c>
      <c r="K5" s="431" t="s">
        <v>566</v>
      </c>
      <c r="L5" s="427" t="s">
        <v>518</v>
      </c>
      <c r="M5" s="427" t="s">
        <v>519</v>
      </c>
      <c r="N5" s="427" t="s">
        <v>520</v>
      </c>
      <c r="O5" s="427" t="s">
        <v>521</v>
      </c>
      <c r="T5" s="130"/>
      <c r="Z5" s="130"/>
    </row>
    <row r="6" spans="2:15" ht="15">
      <c r="B6" s="333"/>
      <c r="C6" s="333"/>
      <c r="D6" s="333"/>
      <c r="E6" s="333"/>
      <c r="F6" s="333"/>
      <c r="G6" s="333"/>
      <c r="H6" s="27"/>
      <c r="I6" s="428" t="s">
        <v>9</v>
      </c>
      <c r="J6" s="430" t="s">
        <v>411</v>
      </c>
      <c r="K6" s="434" t="s">
        <v>567</v>
      </c>
      <c r="L6" t="s">
        <v>534</v>
      </c>
      <c r="M6" t="s">
        <v>535</v>
      </c>
      <c r="N6" t="s">
        <v>536</v>
      </c>
      <c r="O6" t="s">
        <v>537</v>
      </c>
    </row>
    <row r="7" spans="2:15" ht="15">
      <c r="B7" s="333"/>
      <c r="C7" s="333"/>
      <c r="D7" s="333"/>
      <c r="E7" s="333"/>
      <c r="F7" s="333"/>
      <c r="G7" s="333"/>
      <c r="H7" s="27"/>
      <c r="I7" s="428" t="s">
        <v>10</v>
      </c>
      <c r="J7" s="430" t="s">
        <v>511</v>
      </c>
      <c r="K7" s="434" t="s">
        <v>568</v>
      </c>
      <c r="L7" t="s">
        <v>522</v>
      </c>
      <c r="M7" t="s">
        <v>523</v>
      </c>
      <c r="N7" t="s">
        <v>524</v>
      </c>
      <c r="O7" t="s">
        <v>525</v>
      </c>
    </row>
    <row r="8" spans="2:15" ht="18">
      <c r="B8" s="27"/>
      <c r="C8" s="27"/>
      <c r="D8" s="399"/>
      <c r="E8" s="399"/>
      <c r="F8" s="27"/>
      <c r="G8" s="419"/>
      <c r="H8" s="27"/>
      <c r="I8" s="428" t="s">
        <v>11</v>
      </c>
      <c r="J8" s="430" t="s">
        <v>419</v>
      </c>
      <c r="K8" s="434" t="s">
        <v>575</v>
      </c>
      <c r="L8" t="s">
        <v>526</v>
      </c>
      <c r="M8" t="s">
        <v>528</v>
      </c>
      <c r="N8" t="s">
        <v>529</v>
      </c>
      <c r="O8" t="s">
        <v>527</v>
      </c>
    </row>
    <row r="9" spans="2:15" ht="18">
      <c r="B9" s="27"/>
      <c r="C9" s="27"/>
      <c r="D9" s="399"/>
      <c r="E9" s="399"/>
      <c r="F9" s="27"/>
      <c r="G9" s="419"/>
      <c r="H9" s="27"/>
      <c r="I9" s="428" t="s">
        <v>12</v>
      </c>
      <c r="J9" s="349" t="s">
        <v>413</v>
      </c>
      <c r="K9" s="434" t="s">
        <v>568</v>
      </c>
      <c r="L9" t="s">
        <v>530</v>
      </c>
      <c r="M9" t="s">
        <v>531</v>
      </c>
      <c r="N9" t="s">
        <v>532</v>
      </c>
      <c r="O9" t="s">
        <v>533</v>
      </c>
    </row>
    <row r="10" spans="2:15" ht="18">
      <c r="B10" s="27"/>
      <c r="C10" s="27"/>
      <c r="D10" s="399"/>
      <c r="E10" s="399"/>
      <c r="F10" s="27"/>
      <c r="G10" s="419"/>
      <c r="H10" s="27"/>
      <c r="I10" s="429" t="s">
        <v>13</v>
      </c>
      <c r="J10" s="349" t="s">
        <v>325</v>
      </c>
      <c r="K10" s="434" t="s">
        <v>569</v>
      </c>
      <c r="L10" t="s">
        <v>538</v>
      </c>
      <c r="M10" t="s">
        <v>539</v>
      </c>
      <c r="N10" t="s">
        <v>540</v>
      </c>
      <c r="O10" t="s">
        <v>541</v>
      </c>
    </row>
    <row r="11" spans="1:15" ht="21" thickBot="1">
      <c r="A11" s="134" t="s">
        <v>25</v>
      </c>
      <c r="B11" s="337" t="s">
        <v>511</v>
      </c>
      <c r="C11" s="391">
        <v>15</v>
      </c>
      <c r="D11" s="390"/>
      <c r="E11" s="390"/>
      <c r="F11" s="77"/>
      <c r="G11" s="390"/>
      <c r="H11" s="77"/>
      <c r="I11" s="429"/>
      <c r="J11" s="349" t="s">
        <v>407</v>
      </c>
      <c r="K11" s="434" t="s">
        <v>567</v>
      </c>
      <c r="L11" t="s">
        <v>513</v>
      </c>
      <c r="M11" t="s">
        <v>514</v>
      </c>
      <c r="N11" t="s">
        <v>515</v>
      </c>
      <c r="O11" t="s">
        <v>516</v>
      </c>
    </row>
    <row r="12" spans="2:15" ht="30" customHeight="1" thickBot="1">
      <c r="B12" s="338"/>
      <c r="C12" s="392"/>
      <c r="D12" s="397" t="s">
        <v>511</v>
      </c>
      <c r="E12" s="404"/>
      <c r="F12" s="77"/>
      <c r="G12" s="390"/>
      <c r="H12" s="77"/>
      <c r="I12" s="429"/>
      <c r="J12" s="349" t="s">
        <v>437</v>
      </c>
      <c r="K12" s="434" t="s">
        <v>570</v>
      </c>
      <c r="L12" t="s">
        <v>542</v>
      </c>
      <c r="M12" t="s">
        <v>543</v>
      </c>
      <c r="N12" t="s">
        <v>544</v>
      </c>
      <c r="O12" t="s">
        <v>545</v>
      </c>
    </row>
    <row r="13" spans="1:15" ht="18" customHeight="1" thickBot="1" thickTop="1">
      <c r="A13" s="134" t="s">
        <v>33</v>
      </c>
      <c r="B13" s="339" t="s">
        <v>325</v>
      </c>
      <c r="C13" s="393">
        <v>7</v>
      </c>
      <c r="D13" s="400"/>
      <c r="E13" s="405">
        <v>15</v>
      </c>
      <c r="F13" s="411" t="s">
        <v>511</v>
      </c>
      <c r="G13" s="413">
        <v>13</v>
      </c>
      <c r="H13" s="77"/>
      <c r="I13" s="429"/>
      <c r="J13" s="349" t="s">
        <v>334</v>
      </c>
      <c r="K13" s="434" t="s">
        <v>571</v>
      </c>
      <c r="L13" t="s">
        <v>546</v>
      </c>
      <c r="M13" t="s">
        <v>547</v>
      </c>
      <c r="N13" t="s">
        <v>548</v>
      </c>
      <c r="O13" t="s">
        <v>549</v>
      </c>
    </row>
    <row r="14" spans="2:15" ht="22.5" customHeight="1">
      <c r="B14" s="340"/>
      <c r="C14" s="394"/>
      <c r="D14" s="401"/>
      <c r="E14" s="404"/>
      <c r="F14" s="341"/>
      <c r="G14" s="414"/>
      <c r="H14" s="77"/>
      <c r="I14" s="429" t="s">
        <v>14</v>
      </c>
      <c r="J14" s="349" t="s">
        <v>349</v>
      </c>
      <c r="K14" s="434" t="s">
        <v>572</v>
      </c>
      <c r="L14" t="s">
        <v>550</v>
      </c>
      <c r="M14" t="s">
        <v>551</v>
      </c>
      <c r="N14" t="s">
        <v>552</v>
      </c>
      <c r="O14" t="s">
        <v>553</v>
      </c>
    </row>
    <row r="15" spans="1:15" ht="21" thickBot="1">
      <c r="A15" s="134" t="s">
        <v>39</v>
      </c>
      <c r="B15" s="339" t="s">
        <v>419</v>
      </c>
      <c r="C15" s="395">
        <v>13</v>
      </c>
      <c r="D15" s="401"/>
      <c r="E15" s="404"/>
      <c r="F15" s="342"/>
      <c r="G15" s="415"/>
      <c r="H15" s="77"/>
      <c r="I15" s="77"/>
      <c r="J15" s="349" t="s">
        <v>410</v>
      </c>
      <c r="K15" s="434" t="s">
        <v>573</v>
      </c>
      <c r="L15" t="s">
        <v>554</v>
      </c>
      <c r="M15" t="s">
        <v>555</v>
      </c>
      <c r="N15" t="s">
        <v>556</v>
      </c>
      <c r="O15" t="s">
        <v>557</v>
      </c>
    </row>
    <row r="16" spans="2:15" ht="21.75" customHeight="1" thickBot="1">
      <c r="B16" s="343"/>
      <c r="C16" s="392"/>
      <c r="D16" s="398" t="s">
        <v>419</v>
      </c>
      <c r="E16" s="390">
        <v>11</v>
      </c>
      <c r="F16" s="342"/>
      <c r="G16" s="415"/>
      <c r="H16" s="77"/>
      <c r="I16" s="77"/>
      <c r="J16" s="349" t="s">
        <v>331</v>
      </c>
      <c r="K16" s="434" t="s">
        <v>568</v>
      </c>
      <c r="L16" t="s">
        <v>558</v>
      </c>
      <c r="M16" t="s">
        <v>559</v>
      </c>
      <c r="N16" t="s">
        <v>560</v>
      </c>
      <c r="O16" s="27" t="s">
        <v>565</v>
      </c>
    </row>
    <row r="17" spans="1:15" ht="25.5" customHeight="1" thickBot="1" thickTop="1">
      <c r="A17" s="134" t="s">
        <v>29</v>
      </c>
      <c r="B17" s="339" t="s">
        <v>407</v>
      </c>
      <c r="C17" s="393">
        <v>9</v>
      </c>
      <c r="D17" s="402"/>
      <c r="E17" s="390"/>
      <c r="F17" s="344"/>
      <c r="G17" s="415"/>
      <c r="H17" s="77"/>
      <c r="I17" s="77"/>
      <c r="J17" s="349" t="s">
        <v>417</v>
      </c>
      <c r="K17" s="434" t="s">
        <v>574</v>
      </c>
      <c r="L17" t="s">
        <v>561</v>
      </c>
      <c r="M17" t="s">
        <v>562</v>
      </c>
      <c r="N17" t="s">
        <v>563</v>
      </c>
      <c r="O17" t="s">
        <v>564</v>
      </c>
    </row>
    <row r="18" spans="2:15" ht="16.5" customHeight="1">
      <c r="B18" s="340"/>
      <c r="C18" s="391"/>
      <c r="D18" s="402"/>
      <c r="E18" s="390"/>
      <c r="F18" s="342"/>
      <c r="G18" s="415"/>
      <c r="H18" s="77"/>
      <c r="I18" s="77" t="s">
        <v>21</v>
      </c>
      <c r="J18" s="349" t="s">
        <v>421</v>
      </c>
      <c r="K18" s="435" t="s">
        <v>579</v>
      </c>
      <c r="L18" s="27" t="s">
        <v>577</v>
      </c>
      <c r="M18" s="27" t="s">
        <v>151</v>
      </c>
      <c r="N18" s="27" t="s">
        <v>576</v>
      </c>
      <c r="O18" s="27" t="s">
        <v>578</v>
      </c>
    </row>
    <row r="19" spans="1:15" ht="24" customHeight="1" thickBot="1">
      <c r="A19" s="134" t="s">
        <v>27</v>
      </c>
      <c r="B19" s="337" t="s">
        <v>411</v>
      </c>
      <c r="C19" s="391">
        <v>13</v>
      </c>
      <c r="D19" s="402"/>
      <c r="E19" s="390"/>
      <c r="F19" s="342"/>
      <c r="G19" s="415"/>
      <c r="H19" s="77"/>
      <c r="I19" s="77"/>
      <c r="J19" s="349" t="s">
        <v>406</v>
      </c>
      <c r="K19" s="435" t="s">
        <v>580</v>
      </c>
      <c r="L19" t="s">
        <v>582</v>
      </c>
      <c r="M19" t="s">
        <v>583</v>
      </c>
      <c r="N19" t="s">
        <v>584</v>
      </c>
      <c r="O19" t="s">
        <v>585</v>
      </c>
    </row>
    <row r="20" spans="2:15" ht="18.75" customHeight="1" thickBot="1">
      <c r="B20" s="338"/>
      <c r="C20" s="392"/>
      <c r="D20" s="397" t="s">
        <v>411</v>
      </c>
      <c r="E20" s="404"/>
      <c r="F20" s="342"/>
      <c r="G20" s="415"/>
      <c r="H20" s="77"/>
      <c r="I20" s="77"/>
      <c r="J20" s="349" t="s">
        <v>414</v>
      </c>
      <c r="K20" s="435" t="s">
        <v>581</v>
      </c>
      <c r="L20" t="s">
        <v>586</v>
      </c>
      <c r="M20" t="s">
        <v>587</v>
      </c>
      <c r="N20" t="s">
        <v>588</v>
      </c>
      <c r="O20" t="s">
        <v>589</v>
      </c>
    </row>
    <row r="21" spans="1:14" ht="21" customHeight="1" thickBot="1" thickTop="1">
      <c r="A21" s="134" t="s">
        <v>35</v>
      </c>
      <c r="B21" s="339" t="s">
        <v>437</v>
      </c>
      <c r="C21" s="393">
        <v>3</v>
      </c>
      <c r="D21" s="400"/>
      <c r="E21" s="405">
        <v>18</v>
      </c>
      <c r="F21" s="410" t="s">
        <v>411</v>
      </c>
      <c r="G21" s="416">
        <v>15</v>
      </c>
      <c r="H21" s="77"/>
      <c r="I21" s="77"/>
      <c r="J21" s="349"/>
      <c r="K21" s="349"/>
      <c r="L21" s="345"/>
      <c r="M21" s="346"/>
      <c r="N21" s="16"/>
    </row>
    <row r="22" spans="2:14" ht="21">
      <c r="B22" s="340"/>
      <c r="C22" s="394"/>
      <c r="D22" s="401"/>
      <c r="E22" s="404"/>
      <c r="F22" s="77"/>
      <c r="G22" s="390"/>
      <c r="H22" s="77"/>
      <c r="I22" s="77"/>
      <c r="J22" s="349"/>
      <c r="K22" s="349"/>
      <c r="L22" s="345"/>
      <c r="M22" s="60"/>
      <c r="N22" s="16"/>
    </row>
    <row r="23" spans="1:14" ht="31.5" customHeight="1" thickBot="1">
      <c r="A23" s="134" t="s">
        <v>23</v>
      </c>
      <c r="B23" s="339" t="s">
        <v>334</v>
      </c>
      <c r="C23" s="395">
        <v>9</v>
      </c>
      <c r="D23" s="401"/>
      <c r="E23" s="404"/>
      <c r="F23" s="77"/>
      <c r="G23" s="390"/>
      <c r="H23" s="77"/>
      <c r="I23" s="77"/>
      <c r="J23" s="438" t="s">
        <v>382</v>
      </c>
      <c r="K23" s="439"/>
      <c r="L23" s="439"/>
      <c r="M23" s="60"/>
      <c r="N23" s="16"/>
    </row>
    <row r="24" spans="2:14" ht="27" customHeight="1" thickBot="1">
      <c r="B24" s="343"/>
      <c r="C24" s="396"/>
      <c r="D24" s="398" t="s">
        <v>413</v>
      </c>
      <c r="E24" s="390">
        <v>11</v>
      </c>
      <c r="F24" s="348"/>
      <c r="G24" s="420"/>
      <c r="H24" s="77"/>
      <c r="I24" s="425" t="s">
        <v>9</v>
      </c>
      <c r="J24" s="441" t="s">
        <v>594</v>
      </c>
      <c r="K24" s="436" t="s">
        <v>590</v>
      </c>
      <c r="L24" s="437"/>
      <c r="M24" s="60"/>
      <c r="N24" s="16"/>
    </row>
    <row r="25" spans="1:14" ht="37.5" customHeight="1" thickBot="1" thickTop="1">
      <c r="A25" s="134" t="s">
        <v>34</v>
      </c>
      <c r="B25" s="339" t="s">
        <v>413</v>
      </c>
      <c r="C25" s="393">
        <v>15</v>
      </c>
      <c r="D25" s="399"/>
      <c r="E25" s="406"/>
      <c r="F25" s="397" t="s">
        <v>419</v>
      </c>
      <c r="G25" s="404">
        <v>19</v>
      </c>
      <c r="H25" s="27"/>
      <c r="I25" s="425" t="s">
        <v>10</v>
      </c>
      <c r="J25" s="441" t="s">
        <v>526</v>
      </c>
      <c r="K25" s="436" t="s">
        <v>591</v>
      </c>
      <c r="L25" s="437"/>
      <c r="M25" s="60"/>
      <c r="N25" s="1"/>
    </row>
    <row r="26" spans="2:14" ht="27.75" customHeight="1" thickTop="1">
      <c r="B26" s="27"/>
      <c r="C26" s="27"/>
      <c r="D26" s="399"/>
      <c r="E26" s="407"/>
      <c r="F26" s="350"/>
      <c r="G26" s="421"/>
      <c r="H26" s="27"/>
      <c r="I26" s="425" t="s">
        <v>11</v>
      </c>
      <c r="J26" s="441" t="s">
        <v>576</v>
      </c>
      <c r="K26" s="436" t="s">
        <v>592</v>
      </c>
      <c r="L26" s="437"/>
      <c r="M26" s="60"/>
      <c r="N26" s="1"/>
    </row>
    <row r="27" spans="2:14" ht="18">
      <c r="B27" s="27"/>
      <c r="C27" s="27"/>
      <c r="D27" s="399"/>
      <c r="E27" s="408"/>
      <c r="F27" s="351"/>
      <c r="G27" s="417"/>
      <c r="H27" s="27"/>
      <c r="I27" s="57"/>
      <c r="J27" s="349"/>
      <c r="K27" s="349"/>
      <c r="L27" s="352"/>
      <c r="M27" s="60"/>
      <c r="N27" s="1"/>
    </row>
    <row r="28" spans="2:14" ht="23.25">
      <c r="B28" s="27"/>
      <c r="C28" s="27"/>
      <c r="D28" s="399"/>
      <c r="E28" s="408"/>
      <c r="F28" s="344"/>
      <c r="G28" s="417"/>
      <c r="H28" s="353"/>
      <c r="I28" s="57"/>
      <c r="J28" s="438" t="s">
        <v>593</v>
      </c>
      <c r="K28" s="439"/>
      <c r="L28" s="439"/>
      <c r="M28" s="60"/>
      <c r="N28" s="1"/>
    </row>
    <row r="29" spans="2:13" ht="18">
      <c r="B29" s="27"/>
      <c r="C29" s="27"/>
      <c r="D29" s="399"/>
      <c r="E29" s="408"/>
      <c r="F29" s="351"/>
      <c r="G29" s="417"/>
      <c r="H29" s="27"/>
      <c r="I29" s="57"/>
      <c r="J29" s="440" t="s">
        <v>534</v>
      </c>
      <c r="K29" s="436" t="s">
        <v>590</v>
      </c>
      <c r="L29" s="437"/>
      <c r="M29" s="60"/>
    </row>
    <row r="30" spans="2:13" ht="18.75" thickBot="1">
      <c r="B30" s="27"/>
      <c r="C30" s="27"/>
      <c r="D30" s="399"/>
      <c r="E30" s="409"/>
      <c r="F30" s="412" t="s">
        <v>413</v>
      </c>
      <c r="G30" s="422">
        <v>9</v>
      </c>
      <c r="H30" s="27"/>
      <c r="I30" s="57"/>
      <c r="J30" s="349"/>
      <c r="K30" s="349"/>
      <c r="L30" s="354"/>
      <c r="M30" s="27"/>
    </row>
    <row r="31" spans="6:12" ht="18.75" thickTop="1">
      <c r="F31" s="23"/>
      <c r="G31" s="418"/>
      <c r="J31" s="432"/>
      <c r="K31" s="432"/>
      <c r="L31" s="113"/>
    </row>
    <row r="32" spans="6:11" ht="18">
      <c r="F32" s="23"/>
      <c r="G32" s="418"/>
      <c r="H32" s="10"/>
      <c r="J32" s="432"/>
      <c r="K32" s="432"/>
    </row>
    <row r="33" spans="6:11" ht="18">
      <c r="F33" s="23"/>
      <c r="G33" s="418"/>
      <c r="H33" s="10"/>
      <c r="J33" s="432"/>
      <c r="K33" s="432"/>
    </row>
    <row r="34" spans="6:11" ht="18">
      <c r="F34" s="23"/>
      <c r="G34" s="423"/>
      <c r="H34" s="10"/>
      <c r="J34" s="432"/>
      <c r="K34" s="432"/>
    </row>
    <row r="35" spans="6:11" ht="18">
      <c r="F35" s="23"/>
      <c r="G35" s="418"/>
      <c r="H35" s="10"/>
      <c r="J35" s="432"/>
      <c r="K35" s="432"/>
    </row>
    <row r="36" spans="6:11" ht="18">
      <c r="F36" s="23"/>
      <c r="G36" s="418"/>
      <c r="H36" s="10"/>
      <c r="J36" s="432"/>
      <c r="K36" s="432"/>
    </row>
    <row r="37" spans="6:11" ht="18">
      <c r="F37" s="23"/>
      <c r="G37" s="418"/>
      <c r="H37" s="10"/>
      <c r="J37" s="432"/>
      <c r="K37" s="432"/>
    </row>
    <row r="38" spans="6:11" ht="18">
      <c r="F38" s="23"/>
      <c r="G38" s="423"/>
      <c r="H38" s="10"/>
      <c r="J38" s="432"/>
      <c r="K38" s="432"/>
    </row>
    <row r="39" spans="6:8" ht="18">
      <c r="F39" s="23"/>
      <c r="G39" s="418"/>
      <c r="H39" s="10"/>
    </row>
    <row r="40" spans="6:8" ht="18">
      <c r="F40" s="23"/>
      <c r="G40" s="418"/>
      <c r="H40" s="10"/>
    </row>
    <row r="41" spans="6:7" ht="18">
      <c r="F41" s="23"/>
      <c r="G41" s="418"/>
    </row>
  </sheetData>
  <sheetProtection/>
  <mergeCells count="10">
    <mergeCell ref="K26:L26"/>
    <mergeCell ref="J23:L23"/>
    <mergeCell ref="J28:L28"/>
    <mergeCell ref="K29:L29"/>
    <mergeCell ref="B6:C7"/>
    <mergeCell ref="F6:G7"/>
    <mergeCell ref="D6:E7"/>
    <mergeCell ref="D2:F5"/>
    <mergeCell ref="K24:L24"/>
    <mergeCell ref="K25:L2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zoomScalePageLayoutView="0" workbookViewId="0" topLeftCell="A10">
      <selection activeCell="K41" sqref="K41"/>
    </sheetView>
  </sheetViews>
  <sheetFormatPr defaultColWidth="9.140625" defaultRowHeight="15"/>
  <cols>
    <col min="3" max="3" width="24.00390625" style="0" customWidth="1"/>
    <col min="4" max="4" width="9.57421875" style="0" customWidth="1"/>
    <col min="12" max="12" width="11.8515625" style="0" bestFit="1" customWidth="1"/>
    <col min="13" max="13" width="10.140625" style="0" customWidth="1"/>
    <col min="14" max="14" width="9.28125" style="0" bestFit="1" customWidth="1"/>
  </cols>
  <sheetData>
    <row r="1" spans="6:12" ht="14.25">
      <c r="F1" s="443" t="s">
        <v>632</v>
      </c>
      <c r="G1" s="444"/>
      <c r="H1" s="444"/>
      <c r="I1" s="444"/>
      <c r="J1" s="444"/>
      <c r="K1" s="444"/>
      <c r="L1" s="366"/>
    </row>
    <row r="2" spans="6:12" ht="14.25">
      <c r="F2" s="366"/>
      <c r="G2" s="366"/>
      <c r="H2" s="366"/>
      <c r="I2" s="366"/>
      <c r="J2" s="366"/>
      <c r="K2" s="366"/>
      <c r="L2" s="366"/>
    </row>
    <row r="3" spans="6:12" ht="14.25">
      <c r="F3" s="366"/>
      <c r="G3" s="366"/>
      <c r="H3" s="366"/>
      <c r="I3" s="366"/>
      <c r="J3" s="366"/>
      <c r="K3" s="366"/>
      <c r="L3" s="366"/>
    </row>
    <row r="4" spans="6:12" ht="14.25">
      <c r="F4" s="366"/>
      <c r="G4" s="366"/>
      <c r="H4" s="366"/>
      <c r="I4" s="366"/>
      <c r="J4" s="366"/>
      <c r="K4" s="366"/>
      <c r="L4" s="366"/>
    </row>
    <row r="5" spans="6:12" ht="14.25">
      <c r="F5" s="366"/>
      <c r="G5" s="366"/>
      <c r="H5" s="366"/>
      <c r="I5" s="366"/>
      <c r="J5" s="366"/>
      <c r="K5" s="366"/>
      <c r="L5" s="366"/>
    </row>
    <row r="6" spans="2:12" ht="18">
      <c r="B6" s="27"/>
      <c r="C6" s="367" t="s">
        <v>423</v>
      </c>
      <c r="D6" s="447" t="s">
        <v>424</v>
      </c>
      <c r="E6" s="376"/>
      <c r="F6" s="27"/>
      <c r="G6" s="27"/>
      <c r="H6" s="27"/>
      <c r="I6" s="27"/>
      <c r="J6" s="27"/>
      <c r="K6" s="448" t="s">
        <v>425</v>
      </c>
      <c r="L6" s="377"/>
    </row>
    <row r="7" spans="2:12" ht="14.25">
      <c r="B7" s="360">
        <v>1</v>
      </c>
      <c r="C7" s="27" t="s">
        <v>598</v>
      </c>
      <c r="D7" s="27" t="s">
        <v>609</v>
      </c>
      <c r="E7" s="27"/>
      <c r="F7" s="27"/>
      <c r="G7" s="27"/>
      <c r="H7" s="27"/>
      <c r="I7" s="27"/>
      <c r="J7" s="360">
        <v>1</v>
      </c>
      <c r="K7" s="375" t="s">
        <v>602</v>
      </c>
      <c r="L7" s="366"/>
    </row>
    <row r="8" spans="2:12" ht="14.25">
      <c r="B8" s="360">
        <v>2</v>
      </c>
      <c r="C8" s="27" t="s">
        <v>605</v>
      </c>
      <c r="D8" s="27" t="s">
        <v>610</v>
      </c>
      <c r="E8" s="27"/>
      <c r="F8" s="27"/>
      <c r="G8" s="27"/>
      <c r="H8" s="27"/>
      <c r="I8" s="27"/>
      <c r="J8" s="360">
        <v>2</v>
      </c>
      <c r="K8" s="375" t="s">
        <v>80</v>
      </c>
      <c r="L8" s="366"/>
    </row>
    <row r="9" spans="2:12" ht="14.25">
      <c r="B9" s="360">
        <v>3</v>
      </c>
      <c r="C9" s="27" t="s">
        <v>606</v>
      </c>
      <c r="D9" s="27" t="s">
        <v>613</v>
      </c>
      <c r="E9" s="27"/>
      <c r="F9" s="27"/>
      <c r="G9" s="27"/>
      <c r="H9" s="27"/>
      <c r="I9" s="27"/>
      <c r="J9" s="360">
        <v>3</v>
      </c>
      <c r="K9" s="375" t="s">
        <v>608</v>
      </c>
      <c r="L9" s="366"/>
    </row>
    <row r="10" spans="2:12" ht="14.25">
      <c r="B10" s="360">
        <v>4</v>
      </c>
      <c r="C10" s="27" t="s">
        <v>599</v>
      </c>
      <c r="D10" s="27"/>
      <c r="E10" s="27"/>
      <c r="F10" s="27"/>
      <c r="G10" s="27"/>
      <c r="H10" s="27"/>
      <c r="I10" s="27"/>
      <c r="J10" s="360">
        <v>4</v>
      </c>
      <c r="K10" s="375" t="s">
        <v>603</v>
      </c>
      <c r="L10" s="366"/>
    </row>
    <row r="11" spans="6:12" ht="14.25">
      <c r="F11" s="445"/>
      <c r="G11" s="445"/>
      <c r="H11" s="445"/>
      <c r="I11" s="445"/>
      <c r="J11" s="445"/>
      <c r="K11" s="445"/>
      <c r="L11" s="445"/>
    </row>
    <row r="12" spans="3:13" ht="15">
      <c r="C12" s="449" t="s">
        <v>595</v>
      </c>
      <c r="D12" s="449"/>
      <c r="E12" s="449"/>
      <c r="F12" s="445"/>
      <c r="G12" s="445"/>
      <c r="H12" s="445"/>
      <c r="I12" s="445"/>
      <c r="J12" s="445"/>
      <c r="K12" s="449" t="s">
        <v>596</v>
      </c>
      <c r="L12" s="449"/>
      <c r="M12" s="449"/>
    </row>
    <row r="13" spans="2:14" ht="18">
      <c r="B13" s="27"/>
      <c r="C13" s="450" t="s">
        <v>597</v>
      </c>
      <c r="D13" s="450"/>
      <c r="E13" s="450"/>
      <c r="F13" s="27"/>
      <c r="G13" s="27"/>
      <c r="H13" s="27"/>
      <c r="I13" s="27"/>
      <c r="J13" s="27"/>
      <c r="K13" s="450" t="s">
        <v>440</v>
      </c>
      <c r="L13" s="450"/>
      <c r="M13" s="450"/>
      <c r="N13" s="27"/>
    </row>
    <row r="14" spans="2:15" ht="14.25">
      <c r="B14" s="373">
        <v>0.375</v>
      </c>
      <c r="C14" s="378" t="s">
        <v>441</v>
      </c>
      <c r="D14" s="378"/>
      <c r="E14" s="378"/>
      <c r="F14" s="355" t="s">
        <v>442</v>
      </c>
      <c r="G14" s="355" t="s">
        <v>443</v>
      </c>
      <c r="H14" s="27"/>
      <c r="I14" s="27"/>
      <c r="J14" s="373">
        <v>0.375</v>
      </c>
      <c r="K14" s="378" t="s">
        <v>441</v>
      </c>
      <c r="L14" s="378"/>
      <c r="M14" s="378"/>
      <c r="N14" s="355" t="s">
        <v>442</v>
      </c>
      <c r="O14" s="355" t="s">
        <v>443</v>
      </c>
    </row>
    <row r="15" spans="2:15" ht="14.25">
      <c r="B15" s="373">
        <v>0.3958333333333333</v>
      </c>
      <c r="C15" s="356" t="s">
        <v>448</v>
      </c>
      <c r="D15" s="356" t="s">
        <v>598</v>
      </c>
      <c r="E15" s="356" t="s">
        <v>599</v>
      </c>
      <c r="F15" s="372">
        <v>0.08750000000000001</v>
      </c>
      <c r="G15" s="374" t="s">
        <v>600</v>
      </c>
      <c r="I15">
        <v>1</v>
      </c>
      <c r="J15" s="373">
        <v>0.3958333333333333</v>
      </c>
      <c r="K15" s="442" t="s">
        <v>601</v>
      </c>
      <c r="L15" s="442" t="s">
        <v>602</v>
      </c>
      <c r="M15" s="442" t="s">
        <v>603</v>
      </c>
      <c r="N15" s="372">
        <v>0.25277777777777777</v>
      </c>
      <c r="O15" s="374" t="s">
        <v>604</v>
      </c>
    </row>
    <row r="16" spans="2:15" ht="14.25">
      <c r="B16" s="373">
        <v>0.40625</v>
      </c>
      <c r="C16" s="356" t="s">
        <v>474</v>
      </c>
      <c r="D16" s="356" t="s">
        <v>605</v>
      </c>
      <c r="E16" s="356" t="s">
        <v>606</v>
      </c>
      <c r="F16" s="372">
        <v>0.014583333333333332</v>
      </c>
      <c r="G16" s="374" t="s">
        <v>600</v>
      </c>
      <c r="I16">
        <v>2</v>
      </c>
      <c r="J16" s="373">
        <v>0.40625</v>
      </c>
      <c r="K16" s="451" t="s">
        <v>607</v>
      </c>
      <c r="L16" s="442" t="s">
        <v>608</v>
      </c>
      <c r="M16" s="442" t="s">
        <v>80</v>
      </c>
      <c r="N16" s="372">
        <v>0.08333333333333333</v>
      </c>
      <c r="O16" s="374" t="s">
        <v>604</v>
      </c>
    </row>
    <row r="17" spans="1:15" ht="14.25">
      <c r="A17" s="27">
        <v>1</v>
      </c>
      <c r="B17" s="373">
        <v>0.4166666666666667</v>
      </c>
      <c r="C17" s="446" t="s">
        <v>476</v>
      </c>
      <c r="D17" s="446" t="s">
        <v>609</v>
      </c>
      <c r="E17" s="446" t="s">
        <v>610</v>
      </c>
      <c r="F17" s="372">
        <v>0.08819444444444445</v>
      </c>
      <c r="G17" s="374" t="s">
        <v>611</v>
      </c>
      <c r="I17">
        <v>3</v>
      </c>
      <c r="J17" s="373">
        <v>0.4166666666666667</v>
      </c>
      <c r="K17" s="442" t="s">
        <v>612</v>
      </c>
      <c r="L17" s="442" t="s">
        <v>603</v>
      </c>
      <c r="M17" s="442" t="s">
        <v>80</v>
      </c>
      <c r="N17" s="372">
        <v>0.16805555555555554</v>
      </c>
      <c r="O17" s="374" t="s">
        <v>451</v>
      </c>
    </row>
    <row r="18" spans="1:15" ht="14.25">
      <c r="A18" s="27">
        <v>2</v>
      </c>
      <c r="B18" s="373">
        <v>0.4270833333333333</v>
      </c>
      <c r="C18" s="356" t="s">
        <v>466</v>
      </c>
      <c r="D18" s="356" t="s">
        <v>605</v>
      </c>
      <c r="E18" s="356" t="s">
        <v>599</v>
      </c>
      <c r="F18" s="372">
        <v>0.014583333333333332</v>
      </c>
      <c r="G18" s="374" t="s">
        <v>611</v>
      </c>
      <c r="I18">
        <v>4</v>
      </c>
      <c r="J18" s="373">
        <v>0.4270833333333333</v>
      </c>
      <c r="K18" s="442" t="s">
        <v>469</v>
      </c>
      <c r="L18" s="442" t="s">
        <v>602</v>
      </c>
      <c r="M18" s="442" t="s">
        <v>608</v>
      </c>
      <c r="N18" s="372">
        <v>0.3763888888888889</v>
      </c>
      <c r="O18" s="374" t="s">
        <v>451</v>
      </c>
    </row>
    <row r="19" spans="1:15" ht="14.25">
      <c r="A19" s="27">
        <v>3</v>
      </c>
      <c r="B19" s="373">
        <v>0.4375</v>
      </c>
      <c r="C19" s="356" t="s">
        <v>468</v>
      </c>
      <c r="D19" s="356" t="s">
        <v>598</v>
      </c>
      <c r="E19" s="356" t="s">
        <v>606</v>
      </c>
      <c r="F19" s="372">
        <v>0.2534722222222222</v>
      </c>
      <c r="G19" s="374" t="s">
        <v>600</v>
      </c>
      <c r="I19">
        <v>5</v>
      </c>
      <c r="J19" s="373">
        <v>0.4375</v>
      </c>
      <c r="K19" s="442" t="s">
        <v>457</v>
      </c>
      <c r="L19" s="442" t="s">
        <v>602</v>
      </c>
      <c r="M19" s="442" t="s">
        <v>80</v>
      </c>
      <c r="N19" s="372">
        <v>0.3354166666666667</v>
      </c>
      <c r="O19" s="374" t="s">
        <v>604</v>
      </c>
    </row>
    <row r="20" spans="1:15" ht="14.25">
      <c r="A20" s="27">
        <v>4</v>
      </c>
      <c r="B20" s="373">
        <v>0.4479166666666667</v>
      </c>
      <c r="C20" s="446" t="s">
        <v>458</v>
      </c>
      <c r="D20" s="446" t="s">
        <v>610</v>
      </c>
      <c r="E20" s="446" t="s">
        <v>613</v>
      </c>
      <c r="F20" s="372">
        <v>0.4597222222222222</v>
      </c>
      <c r="G20" s="374" t="s">
        <v>600</v>
      </c>
      <c r="I20">
        <v>6</v>
      </c>
      <c r="J20" s="373">
        <v>0.4479166666666667</v>
      </c>
      <c r="K20" s="442" t="s">
        <v>614</v>
      </c>
      <c r="L20" s="442" t="s">
        <v>608</v>
      </c>
      <c r="M20" s="442" t="s">
        <v>603</v>
      </c>
      <c r="N20" s="372">
        <v>0.2569444444444445</v>
      </c>
      <c r="O20" s="374" t="s">
        <v>604</v>
      </c>
    </row>
    <row r="21" spans="1:15" ht="14.25">
      <c r="A21" s="27">
        <v>5</v>
      </c>
      <c r="B21" s="373">
        <v>0.4583333333333333</v>
      </c>
      <c r="C21" s="356" t="s">
        <v>456</v>
      </c>
      <c r="D21" s="356" t="s">
        <v>598</v>
      </c>
      <c r="E21" s="356" t="s">
        <v>605</v>
      </c>
      <c r="F21" s="372">
        <v>0.875</v>
      </c>
      <c r="G21" s="374" t="s">
        <v>611</v>
      </c>
      <c r="I21">
        <v>7</v>
      </c>
      <c r="J21" s="373">
        <v>0.4583333333333333</v>
      </c>
      <c r="K21" s="446" t="s">
        <v>464</v>
      </c>
      <c r="L21" s="446" t="s">
        <v>609</v>
      </c>
      <c r="M21" s="446" t="s">
        <v>613</v>
      </c>
      <c r="N21" s="372">
        <v>0.21041666666666667</v>
      </c>
      <c r="O21" s="374" t="s">
        <v>451</v>
      </c>
    </row>
    <row r="22" spans="1:15" ht="14.25">
      <c r="A22" s="27">
        <v>6</v>
      </c>
      <c r="B22" s="373">
        <v>0.46875</v>
      </c>
      <c r="C22" s="356" t="s">
        <v>460</v>
      </c>
      <c r="D22" s="356" t="s">
        <v>606</v>
      </c>
      <c r="E22" s="356" t="s">
        <v>599</v>
      </c>
      <c r="F22" s="372">
        <v>0.16874999999999998</v>
      </c>
      <c r="G22" s="374" t="s">
        <v>611</v>
      </c>
      <c r="J22" s="373">
        <v>0.46875</v>
      </c>
      <c r="M22" s="27"/>
      <c r="N22" s="372"/>
      <c r="O22" s="374"/>
    </row>
    <row r="23" spans="1:15" ht="14.25">
      <c r="A23" s="27">
        <v>7</v>
      </c>
      <c r="B23" s="373">
        <v>0.4791666666666667</v>
      </c>
      <c r="C23" s="378" t="s">
        <v>382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</row>
    <row r="24" spans="1:15" ht="14.25">
      <c r="A24" s="27">
        <v>8</v>
      </c>
      <c r="B24" s="373">
        <v>0.4895833333333333</v>
      </c>
      <c r="C24" s="27" t="s">
        <v>615</v>
      </c>
      <c r="D24" s="27" t="s">
        <v>599</v>
      </c>
      <c r="E24" s="27" t="s">
        <v>609</v>
      </c>
      <c r="F24" s="373">
        <v>0.25069444444444444</v>
      </c>
      <c r="G24" s="452" t="s">
        <v>616</v>
      </c>
      <c r="H24" s="27"/>
      <c r="I24" s="27">
        <v>8</v>
      </c>
      <c r="J24" s="373">
        <v>0.4895833333333333</v>
      </c>
      <c r="K24" s="27" t="s">
        <v>617</v>
      </c>
      <c r="L24" s="27" t="s">
        <v>606</v>
      </c>
      <c r="M24" s="27" t="s">
        <v>610</v>
      </c>
      <c r="N24" s="373">
        <v>0.2513888888888889</v>
      </c>
      <c r="O24" s="452" t="s">
        <v>618</v>
      </c>
    </row>
    <row r="25" spans="2:15" ht="14.25">
      <c r="B25" s="373">
        <v>0.5</v>
      </c>
      <c r="C25" s="27" t="s">
        <v>619</v>
      </c>
      <c r="D25" s="27" t="s">
        <v>602</v>
      </c>
      <c r="E25" s="27" t="s">
        <v>609</v>
      </c>
      <c r="F25" s="373">
        <v>0.3361111111111111</v>
      </c>
      <c r="G25" s="452" t="s">
        <v>616</v>
      </c>
      <c r="H25" s="27"/>
      <c r="I25" s="27">
        <v>9</v>
      </c>
      <c r="J25" s="373">
        <v>0.5</v>
      </c>
      <c r="K25" s="27" t="s">
        <v>620</v>
      </c>
      <c r="L25" s="27" t="s">
        <v>603</v>
      </c>
      <c r="M25" s="27" t="s">
        <v>610</v>
      </c>
      <c r="N25" s="373">
        <v>0.33749999999999997</v>
      </c>
      <c r="O25" s="452" t="s">
        <v>618</v>
      </c>
    </row>
    <row r="26" spans="1:15" ht="14.25">
      <c r="A26">
        <v>9</v>
      </c>
      <c r="B26" s="373">
        <v>0.5104166666666666</v>
      </c>
      <c r="C26" s="27" t="s">
        <v>621</v>
      </c>
      <c r="D26" s="27" t="s">
        <v>599</v>
      </c>
      <c r="E26" s="27" t="s">
        <v>602</v>
      </c>
      <c r="F26" s="373">
        <v>0.2125</v>
      </c>
      <c r="G26" s="452" t="s">
        <v>616</v>
      </c>
      <c r="H26" s="27"/>
      <c r="I26" s="27">
        <v>10</v>
      </c>
      <c r="J26" s="373">
        <v>0.5104166666666666</v>
      </c>
      <c r="K26" s="27" t="s">
        <v>622</v>
      </c>
      <c r="L26" s="27" t="s">
        <v>603</v>
      </c>
      <c r="M26" s="27" t="s">
        <v>606</v>
      </c>
      <c r="N26" s="373">
        <v>0.17222222222222225</v>
      </c>
      <c r="O26" s="452" t="s">
        <v>618</v>
      </c>
    </row>
    <row r="27" spans="1:15" ht="14.25">
      <c r="A27">
        <v>10</v>
      </c>
      <c r="B27" s="373">
        <v>0.5208333333333334</v>
      </c>
      <c r="C27" s="27" t="s">
        <v>623</v>
      </c>
      <c r="D27" s="27" t="s">
        <v>602</v>
      </c>
      <c r="E27" s="27" t="s">
        <v>603</v>
      </c>
      <c r="F27" s="373">
        <v>0.2534722222222222</v>
      </c>
      <c r="G27" s="452" t="s">
        <v>616</v>
      </c>
      <c r="H27" s="27"/>
      <c r="I27" s="27">
        <v>11</v>
      </c>
      <c r="J27" s="373">
        <v>0.5208333333333334</v>
      </c>
      <c r="K27" s="27" t="s">
        <v>624</v>
      </c>
      <c r="L27" s="27" t="s">
        <v>599</v>
      </c>
      <c r="M27" s="27" t="s">
        <v>606</v>
      </c>
      <c r="N27" s="373">
        <v>0.08611111111111112</v>
      </c>
      <c r="O27" s="452" t="s">
        <v>618</v>
      </c>
    </row>
    <row r="28" spans="1:15" ht="14.25">
      <c r="A28">
        <v>11</v>
      </c>
      <c r="B28" s="373">
        <v>0.53125</v>
      </c>
      <c r="C28" s="27" t="s">
        <v>625</v>
      </c>
      <c r="D28" s="27" t="s">
        <v>602</v>
      </c>
      <c r="E28" s="27" t="s">
        <v>606</v>
      </c>
      <c r="F28" s="373">
        <v>0.3819444444444444</v>
      </c>
      <c r="G28" s="452" t="s">
        <v>616</v>
      </c>
      <c r="H28" s="27"/>
      <c r="I28" s="27">
        <v>12</v>
      </c>
      <c r="J28" s="373">
        <v>0.53125</v>
      </c>
      <c r="K28" s="27" t="s">
        <v>626</v>
      </c>
      <c r="L28" s="27" t="s">
        <v>603</v>
      </c>
      <c r="M28" s="27" t="s">
        <v>599</v>
      </c>
      <c r="N28" s="373">
        <v>0.17222222222222225</v>
      </c>
      <c r="O28" s="452" t="s">
        <v>618</v>
      </c>
    </row>
    <row r="29" spans="1:15" ht="14.25">
      <c r="A29">
        <v>12</v>
      </c>
      <c r="B29" s="373">
        <v>0.5416666666666666</v>
      </c>
      <c r="C29" s="378" t="s">
        <v>633</v>
      </c>
      <c r="D29" s="378"/>
      <c r="E29" s="378"/>
      <c r="F29" s="378"/>
      <c r="G29" s="378"/>
      <c r="H29" s="378"/>
      <c r="I29" s="378"/>
      <c r="J29" s="378">
        <v>0.5416666666666666</v>
      </c>
      <c r="K29" s="378"/>
      <c r="L29" s="378"/>
      <c r="M29" s="378"/>
      <c r="N29" s="378"/>
      <c r="O29" s="378"/>
    </row>
    <row r="30" spans="1:15" ht="14.25">
      <c r="A30">
        <v>13</v>
      </c>
      <c r="B30" s="363"/>
      <c r="C30" s="27"/>
      <c r="D30" s="27"/>
      <c r="E30" s="27"/>
      <c r="F30" s="363"/>
      <c r="G30" s="27"/>
      <c r="H30" s="27"/>
      <c r="I30" s="27"/>
      <c r="J30" s="363"/>
      <c r="K30" s="27"/>
      <c r="L30" s="27"/>
      <c r="M30" s="27"/>
      <c r="N30" s="363"/>
      <c r="O30" s="27"/>
    </row>
    <row r="31" spans="2:10" ht="14.25">
      <c r="B31" s="363"/>
      <c r="C31" s="27"/>
      <c r="J31" s="363"/>
    </row>
    <row r="32" spans="2:10" ht="14.25">
      <c r="B32" s="363"/>
      <c r="D32" t="s">
        <v>382</v>
      </c>
      <c r="I32" s="27"/>
      <c r="J32" s="363"/>
    </row>
    <row r="33" spans="1:15" ht="14.25">
      <c r="A33" s="27"/>
      <c r="B33" s="363"/>
      <c r="C33" s="27" t="s">
        <v>9</v>
      </c>
      <c r="D33" s="27" t="s">
        <v>627</v>
      </c>
      <c r="E33" s="27"/>
      <c r="F33" s="27"/>
      <c r="G33" s="27"/>
      <c r="H33" s="27"/>
      <c r="I33" s="27"/>
      <c r="J33" s="363"/>
      <c r="K33" s="27"/>
      <c r="L33" s="27"/>
      <c r="M33" s="27"/>
      <c r="N33" s="27"/>
      <c r="O33" s="27"/>
    </row>
    <row r="34" spans="1:15" ht="14.25">
      <c r="A34" s="27"/>
      <c r="B34" s="363"/>
      <c r="C34" t="s">
        <v>10</v>
      </c>
      <c r="D34" s="364" t="s">
        <v>628</v>
      </c>
      <c r="F34" s="27"/>
      <c r="G34" s="27"/>
      <c r="H34" s="27"/>
      <c r="I34" s="27"/>
      <c r="J34" s="363"/>
      <c r="K34" s="27"/>
      <c r="L34" s="27"/>
      <c r="M34" s="27"/>
      <c r="N34" s="27"/>
      <c r="O34" s="27"/>
    </row>
    <row r="35" spans="1:15" ht="14.25">
      <c r="A35" s="27"/>
      <c r="B35" s="363"/>
      <c r="C35" t="s">
        <v>11</v>
      </c>
      <c r="D35" t="s">
        <v>629</v>
      </c>
      <c r="F35" s="27"/>
      <c r="G35" s="27"/>
      <c r="H35" s="27"/>
      <c r="I35" s="27"/>
      <c r="J35" s="363"/>
      <c r="K35" s="27"/>
      <c r="L35" s="27"/>
      <c r="M35" s="27"/>
      <c r="N35" s="27"/>
      <c r="O35" s="27"/>
    </row>
    <row r="36" spans="1:15" ht="14.25">
      <c r="A36" s="27"/>
      <c r="B36" s="363"/>
      <c r="F36" s="27"/>
      <c r="G36" s="27"/>
      <c r="H36" s="27"/>
      <c r="I36" s="27"/>
      <c r="J36" s="363"/>
      <c r="K36" s="27"/>
      <c r="L36" s="27"/>
      <c r="M36" s="27"/>
      <c r="N36" s="27"/>
      <c r="O36" s="27"/>
    </row>
    <row r="37" spans="1:15" ht="14.25">
      <c r="A37" s="27"/>
      <c r="B37" s="363"/>
      <c r="D37" t="s">
        <v>363</v>
      </c>
      <c r="E37" t="s">
        <v>630</v>
      </c>
      <c r="F37" s="27"/>
      <c r="G37" s="27"/>
      <c r="H37" s="27"/>
      <c r="I37" s="27"/>
      <c r="J37" s="363"/>
      <c r="K37" s="27"/>
      <c r="L37" s="27"/>
      <c r="M37" s="27"/>
      <c r="N37" s="27"/>
      <c r="O37" s="27"/>
    </row>
    <row r="38" spans="1:15" ht="14.25">
      <c r="A38" s="27"/>
      <c r="B38" s="363"/>
      <c r="F38" s="27"/>
      <c r="G38" s="27"/>
      <c r="H38" s="27"/>
      <c r="I38" s="27"/>
      <c r="J38" s="363"/>
      <c r="K38" s="27"/>
      <c r="L38" s="27"/>
      <c r="M38" s="27"/>
      <c r="N38" s="27"/>
      <c r="O38" s="27"/>
    </row>
    <row r="39" spans="1:15" ht="14.25">
      <c r="A39" s="27"/>
      <c r="B39" s="363"/>
      <c r="D39" s="364"/>
      <c r="F39" s="27"/>
      <c r="G39" s="27"/>
      <c r="H39" s="27"/>
      <c r="I39" s="27"/>
      <c r="J39" s="363"/>
      <c r="K39" s="27"/>
      <c r="L39" s="27"/>
      <c r="M39" s="27"/>
      <c r="N39" s="27"/>
      <c r="O39" s="27"/>
    </row>
  </sheetData>
  <sheetProtection/>
  <mergeCells count="15">
    <mergeCell ref="C14:E14"/>
    <mergeCell ref="K14:M14"/>
    <mergeCell ref="C23:O23"/>
    <mergeCell ref="C29:O29"/>
    <mergeCell ref="K8:L8"/>
    <mergeCell ref="K9:L9"/>
    <mergeCell ref="K10:L10"/>
    <mergeCell ref="C12:E12"/>
    <mergeCell ref="C13:E13"/>
    <mergeCell ref="K12:M12"/>
    <mergeCell ref="K13:M13"/>
    <mergeCell ref="F1:L5"/>
    <mergeCell ref="K6:L6"/>
    <mergeCell ref="D6:E6"/>
    <mergeCell ref="K7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AE72"/>
  <sheetViews>
    <sheetView zoomScalePageLayoutView="0" workbookViewId="0" topLeftCell="E21">
      <selection activeCell="U42" sqref="A42:IV43"/>
    </sheetView>
  </sheetViews>
  <sheetFormatPr defaultColWidth="9.140625" defaultRowHeight="15"/>
  <cols>
    <col min="1" max="1" width="27.57421875" style="0" bestFit="1" customWidth="1"/>
    <col min="10" max="12" width="8.7109375" style="0" hidden="1" customWidth="1"/>
    <col min="13" max="13" width="10.7109375" style="0" hidden="1" customWidth="1"/>
    <col min="14" max="20" width="9.140625" style="0" hidden="1" customWidth="1"/>
    <col min="21" max="21" width="15.28125" style="0" customWidth="1"/>
    <col min="22" max="22" width="26.140625" style="0" bestFit="1" customWidth="1"/>
  </cols>
  <sheetData>
    <row r="1" ht="15" thickBot="1"/>
    <row r="2" spans="1:30" ht="16.5" thickBot="1" thickTop="1">
      <c r="A2" s="3" t="s">
        <v>7</v>
      </c>
      <c r="B2" s="179" t="str">
        <f>A3</f>
        <v>BIG 2</v>
      </c>
      <c r="C2" s="179"/>
      <c r="D2" s="179" t="str">
        <f>A5</f>
        <v>BIG 4</v>
      </c>
      <c r="E2" s="179"/>
      <c r="F2" s="179" t="str">
        <f>A7</f>
        <v>VETÉSI 2</v>
      </c>
      <c r="G2" s="179"/>
      <c r="H2" s="188" t="str">
        <f>A9</f>
        <v>TÜRR LA</v>
      </c>
      <c r="I2" s="188"/>
      <c r="J2" s="188" t="str">
        <f>A11</f>
        <v>TÜRR A</v>
      </c>
      <c r="K2" s="188"/>
      <c r="L2" s="179">
        <f>A13</f>
        <v>0</v>
      </c>
      <c r="M2" s="179"/>
      <c r="N2" s="1"/>
      <c r="V2" s="6" t="s">
        <v>7</v>
      </c>
      <c r="W2" s="4" t="s">
        <v>1</v>
      </c>
      <c r="X2" s="4" t="s">
        <v>2</v>
      </c>
      <c r="Y2" s="4" t="s">
        <v>0</v>
      </c>
      <c r="Z2" s="4" t="s">
        <v>3</v>
      </c>
      <c r="AA2" s="4" t="s">
        <v>4</v>
      </c>
      <c r="AB2" s="4" t="s">
        <v>5</v>
      </c>
      <c r="AC2" s="4" t="s">
        <v>64</v>
      </c>
      <c r="AD2" s="5" t="s">
        <v>6</v>
      </c>
    </row>
    <row r="3" spans="1:31" ht="15.75" customHeight="1" thickTop="1">
      <c r="A3" s="182" t="s">
        <v>598</v>
      </c>
      <c r="B3" s="183"/>
      <c r="C3" s="184"/>
      <c r="D3" s="186">
        <v>21</v>
      </c>
      <c r="E3" s="180">
        <v>0</v>
      </c>
      <c r="F3" s="186">
        <v>6</v>
      </c>
      <c r="G3" s="180">
        <v>5</v>
      </c>
      <c r="H3" s="186">
        <v>2</v>
      </c>
      <c r="I3" s="180">
        <v>6</v>
      </c>
      <c r="J3" s="186"/>
      <c r="K3" s="180"/>
      <c r="L3" s="186"/>
      <c r="M3" s="180"/>
      <c r="N3" s="187">
        <f>IF(B3=C3,1,IF(B3&gt;C3,3,IF(B3&lt;C3,0)))</f>
        <v>1</v>
      </c>
      <c r="O3" s="187">
        <f>IF(D3=E3,1,IF(D3&gt;E3,3,IF(D3&lt;E3,0)))</f>
        <v>3</v>
      </c>
      <c r="P3" s="187">
        <f>IF(F3=G3,1,IF(F3&gt;G3,3,IF(F3&lt;G3,0)))</f>
        <v>3</v>
      </c>
      <c r="Q3" s="187">
        <f>IF(H3=I3,1,IF(H3&gt;I3,3,IF(H3&lt;I3,0)))</f>
        <v>0</v>
      </c>
      <c r="R3" s="187">
        <f>IF(J3=K3,1,IF(J3&gt;K3,3,IF(J3&lt;K3,0)))</f>
        <v>1</v>
      </c>
      <c r="S3" s="187">
        <f aca="true" t="shared" si="0" ref="S3:S14">IF(L3=M3,1,IF(L3&gt;M3,3,IF(L3&lt;M3,0)))</f>
        <v>1</v>
      </c>
      <c r="T3" s="187">
        <f>COUNTBLANK(B3:M3)/2</f>
        <v>3</v>
      </c>
      <c r="U3" s="2"/>
      <c r="V3" s="156" t="str">
        <f>A3</f>
        <v>BIG 2</v>
      </c>
      <c r="W3" s="153">
        <f>COUNT(B3:M3)/2</f>
        <v>3</v>
      </c>
      <c r="X3" s="153">
        <f>COUNTIF(N3:S3,3)</f>
        <v>2</v>
      </c>
      <c r="Y3" s="153">
        <f>COUNTIF(N3:S3,1)-T3</f>
        <v>0</v>
      </c>
      <c r="Z3" s="153">
        <f>COUNTIF(N3:S3,0)</f>
        <v>1</v>
      </c>
      <c r="AA3" s="153">
        <f>SUM(D3+F3+H3+J3+L3)</f>
        <v>29</v>
      </c>
      <c r="AB3" s="153">
        <f>SUM(E3+G3+I3+K3+M3)</f>
        <v>11</v>
      </c>
      <c r="AC3" s="146">
        <f>SUM(AA3-AB3)</f>
        <v>18</v>
      </c>
      <c r="AD3" s="149">
        <f>X3*2+Y3+Z3</f>
        <v>5</v>
      </c>
      <c r="AE3" s="155" t="s">
        <v>634</v>
      </c>
    </row>
    <row r="4" spans="1:31" ht="15" customHeight="1">
      <c r="A4" s="181"/>
      <c r="B4" s="185"/>
      <c r="C4" s="164"/>
      <c r="D4" s="175"/>
      <c r="E4" s="165"/>
      <c r="F4" s="175"/>
      <c r="G4" s="165"/>
      <c r="H4" s="175"/>
      <c r="I4" s="165"/>
      <c r="J4" s="175"/>
      <c r="K4" s="165"/>
      <c r="L4" s="175"/>
      <c r="M4" s="165"/>
      <c r="N4" s="187">
        <f>IF(F4=G4,1,IF(F4&gt;G4,3,IF(F4&lt;G4,0)))</f>
        <v>1</v>
      </c>
      <c r="O4" s="187">
        <f>IF(H4=I4,1,IF(H4&gt;I4,3,IF(H4&lt;I4,0)))</f>
        <v>1</v>
      </c>
      <c r="P4" s="187">
        <f>IF(I4=J4,1,IF(I4&gt;J4,3,IF(I4&lt;J4,0)))</f>
        <v>1</v>
      </c>
      <c r="Q4" s="187">
        <f>IF(J4=K4,1,IF(J4&gt;K4,3,IF(J4&lt;K4,0)))</f>
        <v>1</v>
      </c>
      <c r="R4" s="187">
        <f>IF(K4=L4,1,IF(K4&gt;L4,3,IF(K4&lt;L4,0)))</f>
        <v>1</v>
      </c>
      <c r="S4" s="187">
        <f t="shared" si="0"/>
        <v>1</v>
      </c>
      <c r="T4" s="187"/>
      <c r="U4" s="2"/>
      <c r="V4" s="156"/>
      <c r="W4" s="153"/>
      <c r="X4" s="153"/>
      <c r="Y4" s="153"/>
      <c r="Z4" s="153"/>
      <c r="AA4" s="153"/>
      <c r="AB4" s="153"/>
      <c r="AC4" s="146"/>
      <c r="AD4" s="149"/>
      <c r="AE4" s="155"/>
    </row>
    <row r="5" spans="1:31" ht="15" customHeight="1">
      <c r="A5" s="181" t="s">
        <v>605</v>
      </c>
      <c r="B5" s="161">
        <v>0</v>
      </c>
      <c r="C5" s="165">
        <v>21</v>
      </c>
      <c r="D5" s="162"/>
      <c r="E5" s="164"/>
      <c r="F5" s="175">
        <v>0</v>
      </c>
      <c r="G5" s="165">
        <v>21</v>
      </c>
      <c r="H5" s="175">
        <v>0</v>
      </c>
      <c r="I5" s="165">
        <v>21</v>
      </c>
      <c r="J5" s="175"/>
      <c r="K5" s="165"/>
      <c r="L5" s="175"/>
      <c r="M5" s="165"/>
      <c r="N5" s="187">
        <f>IF(B5=C5,1,IF(B5&gt;C5,3,IF(B5&lt;C5,0)))</f>
        <v>0</v>
      </c>
      <c r="O5" s="187">
        <f>IF(D5=E5,1,IF(D5&gt;E5,3,IF(D5&lt;E5,0)))</f>
        <v>1</v>
      </c>
      <c r="P5" s="187">
        <f>IF(F5=G5,1,IF(F5&gt;G5,3,IF(F5&lt;G5,0)))</f>
        <v>0</v>
      </c>
      <c r="Q5" s="187">
        <f>IF(H5=I5,1,IF(H5&gt;I5,3,IF(H5&lt;I5,0)))</f>
        <v>0</v>
      </c>
      <c r="R5" s="187">
        <f>IF(J5=K5,1,IF(J5&gt;K5,3,IF(J5&lt;K5,0)))</f>
        <v>1</v>
      </c>
      <c r="S5" s="187">
        <f t="shared" si="0"/>
        <v>1</v>
      </c>
      <c r="T5" s="187">
        <f>COUNTBLANK(B5:M5)/2</f>
        <v>3</v>
      </c>
      <c r="U5" s="2"/>
      <c r="V5" s="156" t="str">
        <f>A5</f>
        <v>BIG 4</v>
      </c>
      <c r="W5" s="153">
        <f>COUNT(B5:M5)/2</f>
        <v>3</v>
      </c>
      <c r="X5" s="153">
        <f>COUNTIF(N5:S5,3)</f>
        <v>0</v>
      </c>
      <c r="Y5" s="153">
        <f>COUNTIF(N5:S5,1)-T5</f>
        <v>0</v>
      </c>
      <c r="Z5" s="153">
        <f>COUNTIF(N5:S5,0)</f>
        <v>3</v>
      </c>
      <c r="AA5" s="153">
        <f>SUM(B5+F5+H5+J5+L5)</f>
        <v>0</v>
      </c>
      <c r="AB5" s="153">
        <f>SUM(C5+G5+I5+K5+M5)</f>
        <v>63</v>
      </c>
      <c r="AC5" s="146">
        <f>SUM(AA5-AB5)</f>
        <v>-63</v>
      </c>
      <c r="AD5" s="149">
        <f>X5*2+Y5+Z5</f>
        <v>3</v>
      </c>
      <c r="AE5" s="155" t="s">
        <v>635</v>
      </c>
    </row>
    <row r="6" spans="1:31" ht="15" customHeight="1">
      <c r="A6" s="181"/>
      <c r="B6" s="161"/>
      <c r="C6" s="165"/>
      <c r="D6" s="162"/>
      <c r="E6" s="164"/>
      <c r="F6" s="175"/>
      <c r="G6" s="165"/>
      <c r="H6" s="175"/>
      <c r="I6" s="165"/>
      <c r="J6" s="175"/>
      <c r="K6" s="165"/>
      <c r="L6" s="175"/>
      <c r="M6" s="165"/>
      <c r="N6" s="187">
        <f>IF(F6=G6,1,IF(F6&gt;G6,3,IF(F6&lt;G6,0)))</f>
        <v>1</v>
      </c>
      <c r="O6" s="187">
        <f>IF(H6=I6,1,IF(H6&gt;I6,3,IF(H6&lt;I6,0)))</f>
        <v>1</v>
      </c>
      <c r="P6" s="187">
        <f>IF(I6=J6,1,IF(I6&gt;J6,3,IF(I6&lt;J6,0)))</f>
        <v>1</v>
      </c>
      <c r="Q6" s="187">
        <f>IF(J6=K6,1,IF(J6&gt;K6,3,IF(J6&lt;K6,0)))</f>
        <v>1</v>
      </c>
      <c r="R6" s="187">
        <f>IF(K6=L6,1,IF(K6&gt;L6,3,IF(K6&lt;L6,0)))</f>
        <v>1</v>
      </c>
      <c r="S6" s="187">
        <f t="shared" si="0"/>
        <v>1</v>
      </c>
      <c r="T6" s="187"/>
      <c r="U6" s="2"/>
      <c r="V6" s="156"/>
      <c r="W6" s="153"/>
      <c r="X6" s="153"/>
      <c r="Y6" s="153"/>
      <c r="Z6" s="153"/>
      <c r="AA6" s="153"/>
      <c r="AB6" s="153"/>
      <c r="AC6" s="146"/>
      <c r="AD6" s="149"/>
      <c r="AE6" s="155"/>
    </row>
    <row r="7" spans="1:31" ht="15" customHeight="1">
      <c r="A7" s="160" t="s">
        <v>407</v>
      </c>
      <c r="B7" s="161">
        <v>5</v>
      </c>
      <c r="C7" s="165">
        <v>6</v>
      </c>
      <c r="D7" s="175">
        <v>21</v>
      </c>
      <c r="E7" s="165">
        <v>0</v>
      </c>
      <c r="F7" s="162"/>
      <c r="G7" s="164"/>
      <c r="H7" s="175">
        <v>4</v>
      </c>
      <c r="I7" s="165">
        <v>3</v>
      </c>
      <c r="J7" s="175"/>
      <c r="K7" s="165"/>
      <c r="L7" s="175"/>
      <c r="M7" s="165"/>
      <c r="N7" s="187">
        <f>IF(B7=C7,1,IF(B7&gt;C7,3,IF(B7&lt;C7,0)))</f>
        <v>0</v>
      </c>
      <c r="O7" s="187">
        <f>IF(D7=E7,1,IF(D7&gt;E7,3,IF(D7&lt;E7,0)))</f>
        <v>3</v>
      </c>
      <c r="P7" s="187">
        <f>IF(F7=G7,1,IF(F7&gt;G7,3,IF(F7&lt;G7,0)))</f>
        <v>1</v>
      </c>
      <c r="Q7" s="187">
        <f>IF(H7=I7,1,IF(H7&gt;I7,3,IF(H7&lt;I7,0)))</f>
        <v>3</v>
      </c>
      <c r="R7" s="187">
        <f>IF(J7=K7,1,IF(J7&gt;K7,3,IF(J7&lt;K7,0)))</f>
        <v>1</v>
      </c>
      <c r="S7" s="187">
        <f t="shared" si="0"/>
        <v>1</v>
      </c>
      <c r="T7" s="187">
        <f>COUNTBLANK(B7:M7)/2</f>
        <v>3</v>
      </c>
      <c r="U7" s="2"/>
      <c r="V7" s="156" t="str">
        <f>A7</f>
        <v>VETÉSI 2</v>
      </c>
      <c r="W7" s="153">
        <f>COUNT(B7:M7)/2</f>
        <v>3</v>
      </c>
      <c r="X7" s="153">
        <f>COUNTIF(N7:S7,3)</f>
        <v>2</v>
      </c>
      <c r="Y7" s="153">
        <f>COUNTIF(N7:S7,1)-T7</f>
        <v>0</v>
      </c>
      <c r="Z7" s="153">
        <f>COUNTIF(N7:S7,0)</f>
        <v>1</v>
      </c>
      <c r="AA7" s="153">
        <f>SUM(D7+B7+H7+J7+L7)</f>
        <v>30</v>
      </c>
      <c r="AB7" s="153">
        <f>SUM(E7+C7+I7+K7+M7)</f>
        <v>9</v>
      </c>
      <c r="AC7" s="146">
        <f>SUM(AA7-AB7)</f>
        <v>21</v>
      </c>
      <c r="AD7" s="149">
        <f>X7*2+Y7+Z7</f>
        <v>5</v>
      </c>
      <c r="AE7" s="147" t="s">
        <v>636</v>
      </c>
    </row>
    <row r="8" spans="1:31" ht="15" customHeight="1">
      <c r="A8" s="160"/>
      <c r="B8" s="161"/>
      <c r="C8" s="165"/>
      <c r="D8" s="175"/>
      <c r="E8" s="165"/>
      <c r="F8" s="162"/>
      <c r="G8" s="164"/>
      <c r="H8" s="175"/>
      <c r="I8" s="165"/>
      <c r="J8" s="175"/>
      <c r="K8" s="165"/>
      <c r="L8" s="175"/>
      <c r="M8" s="165"/>
      <c r="N8" s="187">
        <f>IF(F8=G8,1,IF(F8&gt;G8,3,IF(F8&lt;G8,0)))</f>
        <v>1</v>
      </c>
      <c r="O8" s="187">
        <f>IF(H8=I8,1,IF(H8&gt;I8,3,IF(H8&lt;I8,0)))</f>
        <v>1</v>
      </c>
      <c r="P8" s="187">
        <f>IF(I8=J8,1,IF(I8&gt;J8,3,IF(I8&lt;J8,0)))</f>
        <v>1</v>
      </c>
      <c r="Q8" s="187">
        <f>IF(J8=K8,1,IF(J8&gt;K8,3,IF(J8&lt;K8,0)))</f>
        <v>1</v>
      </c>
      <c r="R8" s="187">
        <f>IF(K8=L8,1,IF(K8&gt;L8,3,IF(K8&lt;L8,0)))</f>
        <v>1</v>
      </c>
      <c r="S8" s="187">
        <f t="shared" si="0"/>
        <v>1</v>
      </c>
      <c r="T8" s="187"/>
      <c r="U8" s="2"/>
      <c r="V8" s="156"/>
      <c r="W8" s="153"/>
      <c r="X8" s="153"/>
      <c r="Y8" s="153"/>
      <c r="Z8" s="153"/>
      <c r="AA8" s="153"/>
      <c r="AB8" s="153"/>
      <c r="AC8" s="146"/>
      <c r="AD8" s="149"/>
      <c r="AE8" s="147"/>
    </row>
    <row r="9" spans="1:31" ht="15" customHeight="1">
      <c r="A9" s="181" t="s">
        <v>599</v>
      </c>
      <c r="B9" s="161">
        <v>6</v>
      </c>
      <c r="C9" s="165">
        <v>2</v>
      </c>
      <c r="D9" s="175">
        <v>21</v>
      </c>
      <c r="E9" s="165">
        <v>0</v>
      </c>
      <c r="F9" s="175">
        <v>3</v>
      </c>
      <c r="G9" s="165">
        <v>4</v>
      </c>
      <c r="H9" s="162"/>
      <c r="I9" s="164"/>
      <c r="J9" s="175"/>
      <c r="K9" s="165"/>
      <c r="L9" s="175"/>
      <c r="M9" s="165"/>
      <c r="N9" s="187">
        <f>IF(B9=C9,1,IF(B9&gt;C9,3,IF(B9&lt;C9,0)))</f>
        <v>3</v>
      </c>
      <c r="O9" s="187">
        <f>IF(D9=E9,1,IF(D9&gt;E9,3,IF(D9&lt;E9,0)))</f>
        <v>3</v>
      </c>
      <c r="P9" s="187">
        <f>IF(F9=G9,1,IF(F9&gt;G9,3,IF(F9&lt;G9,0)))</f>
        <v>0</v>
      </c>
      <c r="Q9" s="187">
        <f>IF(H9=I9,1,IF(H9&gt;I9,3,IF(H9&lt;I9,0)))</f>
        <v>1</v>
      </c>
      <c r="R9" s="187">
        <f>IF(J9=K9,1,IF(J9&gt;K9,3,IF(J9&lt;K9,0)))</f>
        <v>1</v>
      </c>
      <c r="S9" s="187">
        <f t="shared" si="0"/>
        <v>1</v>
      </c>
      <c r="T9" s="187">
        <f>COUNTBLANK(B9:M9)/2</f>
        <v>3</v>
      </c>
      <c r="U9" s="2"/>
      <c r="V9" s="189" t="str">
        <f>A9</f>
        <v>TÜRR LA</v>
      </c>
      <c r="W9" s="153">
        <f>COUNT(B9:M9)/2</f>
        <v>3</v>
      </c>
      <c r="X9" s="153">
        <f>COUNTIF(N9:S9,3)</f>
        <v>2</v>
      </c>
      <c r="Y9" s="153">
        <f>COUNTIF(N9:S9,1)-T9</f>
        <v>0</v>
      </c>
      <c r="Z9" s="153">
        <f>COUNTIF(N9:S9,0)</f>
        <v>1</v>
      </c>
      <c r="AA9" s="153">
        <f>SUM(D9+F9+B9+J9+L9)</f>
        <v>30</v>
      </c>
      <c r="AB9" s="153">
        <f>SUM(E9+G9+C9+K9+M9)</f>
        <v>6</v>
      </c>
      <c r="AC9" s="146">
        <f>SUM(AA9-AB9)</f>
        <v>24</v>
      </c>
      <c r="AD9" s="149">
        <f>X9*2+Y9+Z9</f>
        <v>5</v>
      </c>
      <c r="AE9" s="147" t="s">
        <v>637</v>
      </c>
    </row>
    <row r="10" spans="1:31" ht="15" customHeight="1">
      <c r="A10" s="181"/>
      <c r="B10" s="161"/>
      <c r="C10" s="165"/>
      <c r="D10" s="175"/>
      <c r="E10" s="165"/>
      <c r="F10" s="175"/>
      <c r="G10" s="165"/>
      <c r="H10" s="162"/>
      <c r="I10" s="164"/>
      <c r="J10" s="175"/>
      <c r="K10" s="165"/>
      <c r="L10" s="175"/>
      <c r="M10" s="165"/>
      <c r="N10" s="187">
        <f>IF(F10=G10,1,IF(F10&gt;G10,3,IF(F10&lt;G10,0)))</f>
        <v>1</v>
      </c>
      <c r="O10" s="187">
        <f>IF(H10=I10,1,IF(H10&gt;I10,3,IF(H10&lt;I10,0)))</f>
        <v>1</v>
      </c>
      <c r="P10" s="187">
        <f>IF(I10=J10,1,IF(I10&gt;J10,3,IF(I10&lt;J10,0)))</f>
        <v>1</v>
      </c>
      <c r="Q10" s="187">
        <f>IF(J10=K10,1,IF(J10&gt;K10,3,IF(J10&lt;K10,0)))</f>
        <v>1</v>
      </c>
      <c r="R10" s="187">
        <f>IF(K10=L10,1,IF(K10&gt;L10,3,IF(K10&lt;L10,0)))</f>
        <v>1</v>
      </c>
      <c r="S10" s="187">
        <f t="shared" si="0"/>
        <v>1</v>
      </c>
      <c r="T10" s="187"/>
      <c r="U10" s="2"/>
      <c r="V10" s="189"/>
      <c r="W10" s="153"/>
      <c r="X10" s="153"/>
      <c r="Y10" s="153"/>
      <c r="Z10" s="153"/>
      <c r="AA10" s="153"/>
      <c r="AB10" s="153"/>
      <c r="AC10" s="146"/>
      <c r="AD10" s="149"/>
      <c r="AE10" s="147"/>
    </row>
    <row r="11" spans="1:31" ht="15" customHeight="1" hidden="1">
      <c r="A11" s="190" t="s">
        <v>408</v>
      </c>
      <c r="B11" s="161"/>
      <c r="C11" s="165"/>
      <c r="D11" s="175"/>
      <c r="E11" s="165"/>
      <c r="F11" s="175"/>
      <c r="G11" s="165"/>
      <c r="H11" s="175"/>
      <c r="I11" s="165"/>
      <c r="J11" s="162"/>
      <c r="K11" s="164"/>
      <c r="L11" s="175"/>
      <c r="M11" s="165"/>
      <c r="N11" s="187">
        <f>IF(B11=C11,1,IF(B11&gt;C11,3,IF(B11&lt;C11,0)))</f>
        <v>1</v>
      </c>
      <c r="O11" s="187">
        <f>IF(D11=E11,1,IF(D11&gt;E11,3,IF(D11&lt;E11,0)))</f>
        <v>1</v>
      </c>
      <c r="P11" s="187">
        <f>IF(F11=G11,1,IF(F11&gt;G11,3,IF(F11&lt;G11,0)))</f>
        <v>1</v>
      </c>
      <c r="Q11" s="187">
        <f>IF(H11=I11,1,IF(H11&gt;I11,3,IF(H11&lt;I11,0)))</f>
        <v>1</v>
      </c>
      <c r="R11" s="187">
        <f>IF(J11=K11,1,IF(J11&gt;K11,3,IF(J11&lt;K11,0)))</f>
        <v>1</v>
      </c>
      <c r="S11" s="187">
        <f t="shared" si="0"/>
        <v>1</v>
      </c>
      <c r="T11" s="187">
        <f>COUNTBLANK(B11:M11)/2</f>
        <v>6</v>
      </c>
      <c r="U11" s="2"/>
      <c r="V11" s="156" t="str">
        <f>A11</f>
        <v>TÜRR A</v>
      </c>
      <c r="W11" s="153">
        <f>COUNT(B11:M11)/2</f>
        <v>0</v>
      </c>
      <c r="X11" s="153">
        <f>COUNTIF(N11:S11,3)</f>
        <v>0</v>
      </c>
      <c r="Y11" s="153">
        <f>COUNTIF(N11:S11,1)-T11</f>
        <v>0</v>
      </c>
      <c r="Z11" s="153">
        <f>COUNTIF(N11:S11,0)</f>
        <v>0</v>
      </c>
      <c r="AA11" s="153">
        <f>SUM(D11+F11+H11+B11+L11)</f>
        <v>0</v>
      </c>
      <c r="AB11" s="153">
        <f>SUM(E11+G11+I11+C11+M11)</f>
        <v>0</v>
      </c>
      <c r="AC11" s="146">
        <f>SUM(AA11-AB11)</f>
        <v>0</v>
      </c>
      <c r="AD11" s="149">
        <f>X11*2+Y11+Z11</f>
        <v>0</v>
      </c>
      <c r="AE11" s="157"/>
    </row>
    <row r="12" spans="1:31" ht="15" customHeight="1" hidden="1">
      <c r="A12" s="190"/>
      <c r="B12" s="161"/>
      <c r="C12" s="165"/>
      <c r="D12" s="175"/>
      <c r="E12" s="165"/>
      <c r="F12" s="175"/>
      <c r="G12" s="165"/>
      <c r="H12" s="175"/>
      <c r="I12" s="165"/>
      <c r="J12" s="162"/>
      <c r="K12" s="164"/>
      <c r="L12" s="175"/>
      <c r="M12" s="165"/>
      <c r="N12" s="187">
        <f>IF(F12=G12,1,IF(F12&gt;G12,3,IF(F12&lt;G12,0)))</f>
        <v>1</v>
      </c>
      <c r="O12" s="187">
        <f>IF(H12=I12,1,IF(H12&gt;I12,3,IF(H12&lt;I12,0)))</f>
        <v>1</v>
      </c>
      <c r="P12" s="187">
        <f>IF(I12=J12,1,IF(I12&gt;J12,3,IF(I12&lt;J12,0)))</f>
        <v>1</v>
      </c>
      <c r="Q12" s="187">
        <f>IF(J12=K12,1,IF(J12&gt;K12,3,IF(J12&lt;K12,0)))</f>
        <v>1</v>
      </c>
      <c r="R12" s="187">
        <f>IF(K12=L12,1,IF(K12&gt;L12,3,IF(K12&lt;L12,0)))</f>
        <v>1</v>
      </c>
      <c r="S12" s="187">
        <f t="shared" si="0"/>
        <v>1</v>
      </c>
      <c r="T12" s="187"/>
      <c r="U12" s="2"/>
      <c r="V12" s="156"/>
      <c r="W12" s="153"/>
      <c r="X12" s="153"/>
      <c r="Y12" s="153"/>
      <c r="Z12" s="153"/>
      <c r="AA12" s="153"/>
      <c r="AB12" s="153"/>
      <c r="AC12" s="146"/>
      <c r="AD12" s="149"/>
      <c r="AE12" s="157"/>
    </row>
    <row r="13" spans="1:31" ht="15" customHeight="1" hidden="1">
      <c r="A13" s="160"/>
      <c r="B13" s="161"/>
      <c r="C13" s="165"/>
      <c r="D13" s="175"/>
      <c r="E13" s="165"/>
      <c r="F13" s="175"/>
      <c r="G13" s="165"/>
      <c r="H13" s="175"/>
      <c r="I13" s="165"/>
      <c r="J13" s="175"/>
      <c r="K13" s="165"/>
      <c r="L13" s="162"/>
      <c r="M13" s="164"/>
      <c r="N13" s="187">
        <f>IF(B13=C13,1,IF(B13&gt;C13,3,IF(B13&lt;C13,0)))</f>
        <v>1</v>
      </c>
      <c r="O13" s="187">
        <f>IF(D13=E13,1,IF(D13&gt;E13,3,IF(D13&lt;E13,0)))</f>
        <v>1</v>
      </c>
      <c r="P13" s="187">
        <f>IF(F13=G13,1,IF(F13&gt;G13,3,IF(F13&lt;G13,0)))</f>
        <v>1</v>
      </c>
      <c r="Q13" s="187">
        <f>IF(H13=I13,1,IF(H13&gt;I13,3,IF(H13&lt;I13,0)))</f>
        <v>1</v>
      </c>
      <c r="R13" s="187">
        <f>IF(J13=K13,1,IF(J13&gt;K13,3,IF(J13&lt;K13,0)))</f>
        <v>1</v>
      </c>
      <c r="S13" s="187">
        <f t="shared" si="0"/>
        <v>1</v>
      </c>
      <c r="T13" s="187">
        <f>COUNTBLANK(B13:M13)/2</f>
        <v>6</v>
      </c>
      <c r="U13" s="2"/>
      <c r="V13" s="156">
        <f>A13</f>
        <v>0</v>
      </c>
      <c r="W13" s="153">
        <f>COUNT(B13:M13)/2</f>
        <v>0</v>
      </c>
      <c r="X13" s="153">
        <f>COUNTIF(N13:S14,3)</f>
        <v>0</v>
      </c>
      <c r="Y13" s="153">
        <f>COUNTIF(N13:S13,1)-T13</f>
        <v>0</v>
      </c>
      <c r="Z13" s="153">
        <f>COUNTIF(N13:S13,0)</f>
        <v>0</v>
      </c>
      <c r="AA13" s="153">
        <f>SUM(D13+F13+H13+J13+B13)</f>
        <v>0</v>
      </c>
      <c r="AB13" s="153">
        <f>SUM(E13+G13+I13+K13+C13)</f>
        <v>0</v>
      </c>
      <c r="AC13" s="146">
        <f>SUM(AA13-AB13)</f>
        <v>0</v>
      </c>
      <c r="AD13" s="149">
        <f>X13*2+Y13+Z13</f>
        <v>0</v>
      </c>
      <c r="AE13" s="158"/>
    </row>
    <row r="14" spans="1:31" ht="15" customHeight="1" hidden="1" thickBot="1">
      <c r="A14" s="160"/>
      <c r="B14" s="161"/>
      <c r="C14" s="165"/>
      <c r="D14" s="175"/>
      <c r="E14" s="165"/>
      <c r="F14" s="175"/>
      <c r="G14" s="165"/>
      <c r="H14" s="175"/>
      <c r="I14" s="165"/>
      <c r="J14" s="175"/>
      <c r="K14" s="165"/>
      <c r="L14" s="162"/>
      <c r="M14" s="164"/>
      <c r="N14" s="187">
        <f>IF(F14=G14,1,IF(F14&gt;G14,3,IF(F14&lt;G14,0)))</f>
        <v>1</v>
      </c>
      <c r="O14" s="187">
        <f>IF(H14=I14,1,IF(H14&gt;I14,3,IF(H14&lt;I14,0)))</f>
        <v>1</v>
      </c>
      <c r="P14" s="187">
        <f>IF(I14=J14,1,IF(I14&gt;J14,3,IF(I14&lt;J14,0)))</f>
        <v>1</v>
      </c>
      <c r="Q14" s="187">
        <f>IF(J14=K14,1,IF(J14&gt;K14,3,IF(J14&lt;K14,0)))</f>
        <v>1</v>
      </c>
      <c r="R14" s="187">
        <f>IF(K14=L14,1,IF(K14&gt;L14,3,IF(K14&lt;L14,0)))</f>
        <v>1</v>
      </c>
      <c r="S14" s="187">
        <f t="shared" si="0"/>
        <v>1</v>
      </c>
      <c r="T14" s="187"/>
      <c r="U14" s="2"/>
      <c r="V14" s="192"/>
      <c r="W14" s="191"/>
      <c r="X14" s="191"/>
      <c r="Y14" s="191"/>
      <c r="Z14" s="191"/>
      <c r="AA14" s="191"/>
      <c r="AB14" s="191"/>
      <c r="AC14" s="193"/>
      <c r="AD14" s="194"/>
      <c r="AE14" s="158"/>
    </row>
    <row r="15" ht="15" thickBot="1"/>
    <row r="16" spans="1:30" ht="16.5" thickBot="1" thickTop="1">
      <c r="A16" s="7" t="s">
        <v>8</v>
      </c>
      <c r="B16" s="168" t="str">
        <f>A17</f>
        <v>BIG 1</v>
      </c>
      <c r="C16" s="168"/>
      <c r="D16" s="168" t="str">
        <f>A19</f>
        <v>THURI GIRLS</v>
      </c>
      <c r="E16" s="168"/>
      <c r="F16" s="168" t="str">
        <f>A21</f>
        <v>TÜRR LC</v>
      </c>
      <c r="G16" s="168"/>
      <c r="H16" s="177">
        <f>A23</f>
        <v>0</v>
      </c>
      <c r="I16" s="177"/>
      <c r="J16" s="166">
        <f>A25</f>
        <v>0</v>
      </c>
      <c r="K16" s="167"/>
      <c r="L16" s="168">
        <f>A27</f>
        <v>0</v>
      </c>
      <c r="M16" s="169"/>
      <c r="N16" s="1"/>
      <c r="V16" s="6" t="s">
        <v>8</v>
      </c>
      <c r="W16" s="4" t="s">
        <v>1</v>
      </c>
      <c r="X16" s="4" t="s">
        <v>2</v>
      </c>
      <c r="Y16" s="4" t="s">
        <v>0</v>
      </c>
      <c r="Z16" s="4" t="s">
        <v>3</v>
      </c>
      <c r="AA16" s="4" t="s">
        <v>4</v>
      </c>
      <c r="AB16" s="4" t="s">
        <v>5</v>
      </c>
      <c r="AC16" s="4" t="s">
        <v>64</v>
      </c>
      <c r="AD16" s="5" t="s">
        <v>6</v>
      </c>
    </row>
    <row r="17" spans="1:31" ht="15.75" thickTop="1">
      <c r="A17" s="199" t="s">
        <v>609</v>
      </c>
      <c r="B17" s="183"/>
      <c r="C17" s="184"/>
      <c r="D17" s="178">
        <v>2</v>
      </c>
      <c r="E17" s="176">
        <v>7</v>
      </c>
      <c r="F17" s="178">
        <v>5</v>
      </c>
      <c r="G17" s="176">
        <v>3</v>
      </c>
      <c r="H17" s="178"/>
      <c r="I17" s="176"/>
      <c r="J17" s="178"/>
      <c r="K17" s="195"/>
      <c r="L17" s="178"/>
      <c r="M17" s="197"/>
      <c r="N17" s="187">
        <f>IF(B17=C17,1,IF(B17&gt;C17,3,IF(B17&lt;C17,0)))</f>
        <v>1</v>
      </c>
      <c r="O17" s="187">
        <f>IF(D17=E17,1,IF(D17&gt;E17,3,IF(D17&lt;E17,0)))</f>
        <v>0</v>
      </c>
      <c r="P17" s="187">
        <f>IF(F17=G17,1,IF(F17&gt;G17,3,IF(F17&lt;G17,0)))</f>
        <v>3</v>
      </c>
      <c r="Q17" s="187">
        <f>IF(H17=I17,1,IF(H17&gt;I17,3,IF(H17&lt;I17,0)))</f>
        <v>1</v>
      </c>
      <c r="R17" s="187">
        <f>IF(J17=K17,1,IF(J17&gt;K17,3,IF(J17&lt;K17,0)))</f>
        <v>1</v>
      </c>
      <c r="S17" s="187">
        <f aca="true" t="shared" si="1" ref="S17:S26">IF(L17=M17,1,IF(L17&gt;M17,3,IF(L17&lt;M17,0)))</f>
        <v>1</v>
      </c>
      <c r="T17" s="187">
        <f>COUNTBLANK(B17:M17)/2</f>
        <v>4</v>
      </c>
      <c r="U17" s="2"/>
      <c r="V17" s="156" t="str">
        <f>A17</f>
        <v>BIG 1</v>
      </c>
      <c r="W17" s="153">
        <f>COUNT(B17:M17)/2</f>
        <v>2</v>
      </c>
      <c r="X17" s="153">
        <f>COUNTIF(N17:S17,3)</f>
        <v>1</v>
      </c>
      <c r="Y17" s="153">
        <f>COUNTIF(N17:S17,1)-T17</f>
        <v>0</v>
      </c>
      <c r="Z17" s="153">
        <f>COUNTIF(N17:S17,0)</f>
        <v>1</v>
      </c>
      <c r="AA17" s="153">
        <f>SUM(D17+F17+H17+J17+L17)</f>
        <v>7</v>
      </c>
      <c r="AB17" s="153">
        <f>SUM(E17+G17+I17+K17+M17)</f>
        <v>10</v>
      </c>
      <c r="AC17" s="146">
        <f>SUM(AA17-AB17)</f>
        <v>-3</v>
      </c>
      <c r="AD17" s="149">
        <f>X17*2+Y17+Z17</f>
        <v>3</v>
      </c>
      <c r="AE17" s="147" t="s">
        <v>636</v>
      </c>
    </row>
    <row r="18" spans="1:31" ht="15">
      <c r="A18" s="174"/>
      <c r="B18" s="185"/>
      <c r="C18" s="164"/>
      <c r="D18" s="173"/>
      <c r="E18" s="170"/>
      <c r="F18" s="173"/>
      <c r="G18" s="170"/>
      <c r="H18" s="173"/>
      <c r="I18" s="170"/>
      <c r="J18" s="173"/>
      <c r="K18" s="196"/>
      <c r="L18" s="173"/>
      <c r="M18" s="198"/>
      <c r="N18" s="187">
        <f>IF(F18=G18,1,IF(F18&gt;G18,3,IF(F18&lt;G18,0)))</f>
        <v>1</v>
      </c>
      <c r="O18" s="187">
        <f>IF(H18=I18,1,IF(H18&gt;I18,3,IF(H18&lt;I18,0)))</f>
        <v>1</v>
      </c>
      <c r="P18" s="187">
        <f>IF(I18=J18,1,IF(I18&gt;J18,3,IF(I18&lt;J18,0)))</f>
        <v>1</v>
      </c>
      <c r="Q18" s="187">
        <f>IF(J18=K18,1,IF(J18&gt;K18,3,IF(J18&lt;K18,0)))</f>
        <v>1</v>
      </c>
      <c r="R18" s="187">
        <f>IF(K18=L18,1,IF(K18&gt;L18,3,IF(K18&lt;L18,0)))</f>
        <v>1</v>
      </c>
      <c r="S18" s="187">
        <f t="shared" si="1"/>
        <v>1</v>
      </c>
      <c r="T18" s="187"/>
      <c r="U18" s="2"/>
      <c r="V18" s="156"/>
      <c r="W18" s="153"/>
      <c r="X18" s="153"/>
      <c r="Y18" s="153"/>
      <c r="Z18" s="153"/>
      <c r="AA18" s="153"/>
      <c r="AB18" s="153"/>
      <c r="AC18" s="146"/>
      <c r="AD18" s="149"/>
      <c r="AE18" s="147"/>
    </row>
    <row r="19" spans="1:31" ht="15">
      <c r="A19" s="174" t="s">
        <v>638</v>
      </c>
      <c r="B19" s="172">
        <v>7</v>
      </c>
      <c r="C19" s="170">
        <v>2</v>
      </c>
      <c r="D19" s="162"/>
      <c r="E19" s="164"/>
      <c r="F19" s="173">
        <v>11</v>
      </c>
      <c r="G19" s="170">
        <v>2</v>
      </c>
      <c r="H19" s="173"/>
      <c r="I19" s="170"/>
      <c r="J19" s="173"/>
      <c r="K19" s="196"/>
      <c r="L19" s="173"/>
      <c r="M19" s="198"/>
      <c r="N19" s="187">
        <f>IF(B19=C19,1,IF(B19&gt;C19,3,IF(B19&lt;C19,0)))</f>
        <v>3</v>
      </c>
      <c r="O19" s="187">
        <f>IF(D19=E19,1,IF(D19&gt;E19,3,IF(D19&lt;E19,0)))</f>
        <v>1</v>
      </c>
      <c r="P19" s="187">
        <f>IF(F19=G19,1,IF(F19&gt;G19,3,IF(F19&lt;G19,0)))</f>
        <v>3</v>
      </c>
      <c r="Q19" s="187">
        <f>IF(H19=I19,1,IF(H19&gt;I19,3,IF(H19&lt;I19,0)))</f>
        <v>1</v>
      </c>
      <c r="R19" s="187">
        <f>IF(J19=K19,1,IF(J19&gt;K19,3,IF(J19&lt;K19,0)))</f>
        <v>1</v>
      </c>
      <c r="S19" s="187">
        <f t="shared" si="1"/>
        <v>1</v>
      </c>
      <c r="T19" s="187">
        <f>COUNTBLANK(B19:M19)/2</f>
        <v>4</v>
      </c>
      <c r="U19" s="2"/>
      <c r="V19" s="156" t="str">
        <f>A19</f>
        <v>THURI GIRLS</v>
      </c>
      <c r="W19" s="153">
        <f>COUNT(B19:M19)/2</f>
        <v>2</v>
      </c>
      <c r="X19" s="153">
        <f>COUNTIF(N19:S19,3)</f>
        <v>2</v>
      </c>
      <c r="Y19" s="153">
        <f>COUNTIF(N19:S19,1)-T19</f>
        <v>0</v>
      </c>
      <c r="Z19" s="153">
        <f>COUNTIF(N19:S19,0)</f>
        <v>0</v>
      </c>
      <c r="AA19" s="153">
        <f>SUM(B19+F19+H19+J19+L19)</f>
        <v>18</v>
      </c>
      <c r="AB19" s="153">
        <f>SUM(C19+G19+I19+K19+M19)</f>
        <v>4</v>
      </c>
      <c r="AC19" s="146">
        <f>SUM(AA19-AB19)</f>
        <v>14</v>
      </c>
      <c r="AD19" s="149">
        <f>X19*2+Y19+Z19</f>
        <v>4</v>
      </c>
      <c r="AE19" s="147" t="s">
        <v>637</v>
      </c>
    </row>
    <row r="20" spans="1:31" ht="15">
      <c r="A20" s="174"/>
      <c r="B20" s="172"/>
      <c r="C20" s="170"/>
      <c r="D20" s="162"/>
      <c r="E20" s="164"/>
      <c r="F20" s="173"/>
      <c r="G20" s="170"/>
      <c r="H20" s="173"/>
      <c r="I20" s="170"/>
      <c r="J20" s="173"/>
      <c r="K20" s="196"/>
      <c r="L20" s="173"/>
      <c r="M20" s="198"/>
      <c r="N20" s="187">
        <f>IF(F20=G20,1,IF(F20&gt;G20,3,IF(F20&lt;G20,0)))</f>
        <v>1</v>
      </c>
      <c r="O20" s="187">
        <f>IF(H20=I20,1,IF(H20&gt;I20,3,IF(H20&lt;I20,0)))</f>
        <v>1</v>
      </c>
      <c r="P20" s="187">
        <f>IF(I20=J20,1,IF(I20&gt;J20,3,IF(I20&lt;J20,0)))</f>
        <v>1</v>
      </c>
      <c r="Q20" s="187">
        <f>IF(J20=K20,1,IF(J20&gt;K20,3,IF(J20&lt;K20,0)))</f>
        <v>1</v>
      </c>
      <c r="R20" s="187">
        <f>IF(K20=L20,1,IF(K20&gt;L20,3,IF(K20&lt;L20,0)))</f>
        <v>1</v>
      </c>
      <c r="S20" s="187">
        <f t="shared" si="1"/>
        <v>1</v>
      </c>
      <c r="T20" s="187"/>
      <c r="U20" s="2"/>
      <c r="V20" s="156"/>
      <c r="W20" s="153"/>
      <c r="X20" s="153"/>
      <c r="Y20" s="153"/>
      <c r="Z20" s="153"/>
      <c r="AA20" s="153"/>
      <c r="AB20" s="153"/>
      <c r="AC20" s="146"/>
      <c r="AD20" s="149"/>
      <c r="AE20" s="147"/>
    </row>
    <row r="21" spans="1:31" ht="15">
      <c r="A21" s="174" t="s">
        <v>613</v>
      </c>
      <c r="B21" s="172">
        <v>3</v>
      </c>
      <c r="C21" s="170">
        <v>5</v>
      </c>
      <c r="D21" s="173">
        <v>2</v>
      </c>
      <c r="E21" s="170">
        <v>11</v>
      </c>
      <c r="F21" s="162"/>
      <c r="G21" s="164"/>
      <c r="H21" s="173"/>
      <c r="I21" s="170"/>
      <c r="J21" s="173"/>
      <c r="K21" s="196"/>
      <c r="L21" s="173"/>
      <c r="M21" s="198"/>
      <c r="N21" s="187">
        <f>IF(B21=C21,1,IF(B21&gt;C21,3,IF(B21&lt;C21,0)))</f>
        <v>0</v>
      </c>
      <c r="O21" s="187">
        <f>IF(D21=E21,1,IF(D21&gt;E21,3,IF(D21&lt;E21,0)))</f>
        <v>0</v>
      </c>
      <c r="P21" s="187">
        <f>IF(F21=G21,1,IF(F21&gt;G21,3,IF(F21&lt;G21,0)))</f>
        <v>1</v>
      </c>
      <c r="Q21" s="187">
        <f>IF(H21=I21,1,IF(H21&gt;I21,3,IF(H21&lt;I21,0)))</f>
        <v>1</v>
      </c>
      <c r="R21" s="187">
        <f>IF(J21=K21,1,IF(J21&gt;K21,3,IF(J21&lt;K21,0)))</f>
        <v>1</v>
      </c>
      <c r="S21" s="187">
        <f t="shared" si="1"/>
        <v>1</v>
      </c>
      <c r="T21" s="187">
        <f>COUNTBLANK(B21:M21)/2</f>
        <v>4</v>
      </c>
      <c r="U21" s="2"/>
      <c r="V21" s="156" t="str">
        <f>A21</f>
        <v>TÜRR LC</v>
      </c>
      <c r="W21" s="153">
        <f>COUNT(B21:M21)/2</f>
        <v>2</v>
      </c>
      <c r="X21" s="153">
        <f>COUNTIF(N21:S21,3)</f>
        <v>0</v>
      </c>
      <c r="Y21" s="153">
        <f>COUNTIF(N21:S21,1)-T21</f>
        <v>0</v>
      </c>
      <c r="Z21" s="153">
        <f>COUNTIF(N21:S21,0)</f>
        <v>2</v>
      </c>
      <c r="AA21" s="153">
        <f>SUM(D21+B21+H21+J21+L21)</f>
        <v>5</v>
      </c>
      <c r="AB21" s="153">
        <f>SUM(E21+C21+I21+K21+M21)</f>
        <v>16</v>
      </c>
      <c r="AC21" s="146">
        <f>SUM(AA21-AB21)</f>
        <v>-11</v>
      </c>
      <c r="AD21" s="149">
        <f>X21*2+Y21+Z21</f>
        <v>2</v>
      </c>
      <c r="AE21" s="159" t="s">
        <v>634</v>
      </c>
    </row>
    <row r="22" spans="1:31" ht="15">
      <c r="A22" s="174"/>
      <c r="B22" s="172"/>
      <c r="C22" s="170"/>
      <c r="D22" s="173"/>
      <c r="E22" s="170"/>
      <c r="F22" s="162"/>
      <c r="G22" s="164"/>
      <c r="H22" s="173"/>
      <c r="I22" s="170"/>
      <c r="J22" s="173"/>
      <c r="K22" s="196"/>
      <c r="L22" s="173"/>
      <c r="M22" s="198"/>
      <c r="N22" s="187">
        <f>IF(F22=G22,1,IF(F22&gt;G22,3,IF(F22&lt;G22,0)))</f>
        <v>1</v>
      </c>
      <c r="O22" s="187">
        <f>IF(H22=I22,1,IF(H22&gt;I22,3,IF(H22&lt;I22,0)))</f>
        <v>1</v>
      </c>
      <c r="P22" s="187">
        <f>IF(I22=J22,1,IF(I22&gt;J22,3,IF(I22&lt;J22,0)))</f>
        <v>1</v>
      </c>
      <c r="Q22" s="187">
        <f>IF(J22=K22,1,IF(J22&gt;K22,3,IF(J22&lt;K22,0)))</f>
        <v>1</v>
      </c>
      <c r="R22" s="187">
        <f>IF(K22=L22,1,IF(K22&gt;L22,3,IF(K22&lt;L22,0)))</f>
        <v>1</v>
      </c>
      <c r="S22" s="187">
        <f t="shared" si="1"/>
        <v>1</v>
      </c>
      <c r="T22" s="187"/>
      <c r="U22" s="2"/>
      <c r="V22" s="156"/>
      <c r="W22" s="153"/>
      <c r="X22" s="153"/>
      <c r="Y22" s="153"/>
      <c r="Z22" s="153"/>
      <c r="AA22" s="153"/>
      <c r="AB22" s="153"/>
      <c r="AC22" s="146"/>
      <c r="AD22" s="149"/>
      <c r="AE22" s="159"/>
    </row>
    <row r="23" spans="1:31" ht="15" hidden="1">
      <c r="A23" s="171"/>
      <c r="B23" s="172"/>
      <c r="C23" s="170"/>
      <c r="D23" s="173"/>
      <c r="E23" s="170"/>
      <c r="F23" s="173"/>
      <c r="G23" s="170"/>
      <c r="H23" s="162"/>
      <c r="I23" s="164"/>
      <c r="J23" s="173"/>
      <c r="K23" s="196"/>
      <c r="L23" s="173"/>
      <c r="M23" s="198"/>
      <c r="N23" s="187">
        <f>IF(B23=C23,1,IF(B23&gt;C23,3,IF(B23&lt;C23,0)))</f>
        <v>1</v>
      </c>
      <c r="O23" s="187">
        <f>IF(D23=E23,1,IF(D23&gt;E23,3,IF(D23&lt;E23,0)))</f>
        <v>1</v>
      </c>
      <c r="P23" s="187">
        <f>IF(F23=G23,1,IF(F23&gt;G23,3,IF(F23&lt;G23,0)))</f>
        <v>1</v>
      </c>
      <c r="Q23" s="187">
        <f>IF(H23=I23,1,IF(H23&gt;I23,3,IF(H23&lt;I23,0)))</f>
        <v>1</v>
      </c>
      <c r="R23" s="187">
        <f>IF(J23=K23,1,IF(J23&gt;K23,3,IF(J23&lt;K23,0)))</f>
        <v>1</v>
      </c>
      <c r="S23" s="187">
        <f t="shared" si="1"/>
        <v>1</v>
      </c>
      <c r="T23" s="187">
        <f>COUNTBLANK(B23:M23)/2</f>
        <v>6</v>
      </c>
      <c r="U23" s="2"/>
      <c r="V23" s="189">
        <f>A23</f>
        <v>0</v>
      </c>
      <c r="W23" s="153">
        <f>COUNT(B23:M23)/2</f>
        <v>0</v>
      </c>
      <c r="X23" s="153">
        <f>COUNTIF(N23:S23,3)</f>
        <v>0</v>
      </c>
      <c r="Y23" s="153">
        <f>COUNTIF(N23:S23,1)-T23</f>
        <v>0</v>
      </c>
      <c r="Z23" s="153">
        <f>COUNTIF(N23:S23,0)</f>
        <v>0</v>
      </c>
      <c r="AA23" s="153">
        <f>SUM(D23+F23+B23+J23+L23)</f>
        <v>0</v>
      </c>
      <c r="AB23" s="153">
        <f>SUM(E23+G23+C23+K23+M23)</f>
        <v>0</v>
      </c>
      <c r="AC23" s="146">
        <f>SUM(AA23-AB23)</f>
        <v>0</v>
      </c>
      <c r="AD23" s="149">
        <f>X23*2+Y23+Z23</f>
        <v>0</v>
      </c>
      <c r="AE23" s="159"/>
    </row>
    <row r="24" spans="1:31" ht="15" hidden="1">
      <c r="A24" s="171"/>
      <c r="B24" s="172"/>
      <c r="C24" s="170"/>
      <c r="D24" s="173"/>
      <c r="E24" s="170"/>
      <c r="F24" s="173"/>
      <c r="G24" s="170"/>
      <c r="H24" s="162"/>
      <c r="I24" s="164"/>
      <c r="J24" s="173"/>
      <c r="K24" s="196"/>
      <c r="L24" s="173"/>
      <c r="M24" s="198"/>
      <c r="N24" s="187">
        <f>IF(F24=G24,1,IF(F24&gt;G24,3,IF(F24&lt;G24,0)))</f>
        <v>1</v>
      </c>
      <c r="O24" s="187">
        <f>IF(H24=I24,1,IF(H24&gt;I24,3,IF(H24&lt;I24,0)))</f>
        <v>1</v>
      </c>
      <c r="P24" s="187">
        <f>IF(I24=J24,1,IF(I24&gt;J24,3,IF(I24&lt;J24,0)))</f>
        <v>1</v>
      </c>
      <c r="Q24" s="187">
        <f>IF(J24=K24,1,IF(J24&gt;K24,3,IF(J24&lt;K24,0)))</f>
        <v>1</v>
      </c>
      <c r="R24" s="187">
        <f>IF(K24=L24,1,IF(K24&gt;L24,3,IF(K24&lt;L24,0)))</f>
        <v>1</v>
      </c>
      <c r="S24" s="187">
        <f t="shared" si="1"/>
        <v>1</v>
      </c>
      <c r="T24" s="187"/>
      <c r="U24" s="2"/>
      <c r="V24" s="189"/>
      <c r="W24" s="153"/>
      <c r="X24" s="153"/>
      <c r="Y24" s="153"/>
      <c r="Z24" s="153"/>
      <c r="AA24" s="153"/>
      <c r="AB24" s="153"/>
      <c r="AC24" s="146"/>
      <c r="AD24" s="149"/>
      <c r="AE24" s="159"/>
    </row>
    <row r="25" spans="1:31" ht="15.75" customHeight="1" hidden="1">
      <c r="A25" s="171"/>
      <c r="B25" s="172"/>
      <c r="C25" s="170"/>
      <c r="D25" s="173"/>
      <c r="E25" s="170"/>
      <c r="F25" s="173"/>
      <c r="G25" s="170"/>
      <c r="H25" s="173"/>
      <c r="I25" s="170"/>
      <c r="J25" s="162"/>
      <c r="K25" s="212"/>
      <c r="L25" s="173"/>
      <c r="M25" s="198"/>
      <c r="N25" s="187">
        <f>IF(B25=C25,1,IF(B25&gt;C25,3,IF(B25&lt;C25,0)))</f>
        <v>1</v>
      </c>
      <c r="O25" s="187">
        <f>IF(D25=E25,1,IF(D25&gt;E25,3,IF(D25&lt;E25,0)))</f>
        <v>1</v>
      </c>
      <c r="P25" s="187">
        <f>IF(F25=G25,1,IF(F25&gt;G25,3,IF(F25&lt;G25,0)))</f>
        <v>1</v>
      </c>
      <c r="Q25" s="187">
        <f>IF(H25=I25,1,IF(H25&gt;I25,3,IF(H25&lt;I25,0)))</f>
        <v>1</v>
      </c>
      <c r="R25" s="187">
        <f>IF(J25=K25,1,IF(J25&gt;K25,3,IF(J25&lt;K25,0)))</f>
        <v>1</v>
      </c>
      <c r="S25" s="187">
        <f t="shared" si="1"/>
        <v>1</v>
      </c>
      <c r="T25" s="187">
        <f>COUNTBLANK(B25:M25)/2</f>
        <v>6</v>
      </c>
      <c r="U25" s="2"/>
      <c r="V25" s="156">
        <f>A25</f>
        <v>0</v>
      </c>
      <c r="W25" s="153">
        <f>COUNT(B25:M25)/2</f>
        <v>0</v>
      </c>
      <c r="X25" s="153">
        <f>COUNTIF(N25:S25,3)</f>
        <v>0</v>
      </c>
      <c r="Y25" s="153">
        <f>COUNTIF(N25:S25,1)-T25</f>
        <v>0</v>
      </c>
      <c r="Z25" s="153">
        <f>COUNTIF(N25:S25,0)</f>
        <v>0</v>
      </c>
      <c r="AA25" s="153">
        <f>SUM(D25+F25+H25+B25+L25)</f>
        <v>0</v>
      </c>
      <c r="AB25" s="153">
        <f>SUM(E25+G25+I25+C25+M25)</f>
        <v>0</v>
      </c>
      <c r="AC25" s="146">
        <f>SUM(AA25-AB25)</f>
        <v>0</v>
      </c>
      <c r="AD25" s="149">
        <f>X25*2+Y25+Z25</f>
        <v>0</v>
      </c>
      <c r="AE25" s="157" t="s">
        <v>10</v>
      </c>
    </row>
    <row r="26" spans="1:31" ht="15.75" customHeight="1" hidden="1">
      <c r="A26" s="171"/>
      <c r="B26" s="172"/>
      <c r="C26" s="170"/>
      <c r="D26" s="173"/>
      <c r="E26" s="170"/>
      <c r="F26" s="173"/>
      <c r="G26" s="170"/>
      <c r="H26" s="173"/>
      <c r="I26" s="170"/>
      <c r="J26" s="162"/>
      <c r="K26" s="212"/>
      <c r="L26" s="173"/>
      <c r="M26" s="198"/>
      <c r="N26" s="187">
        <f>IF(F26=G26,1,IF(F26&gt;G26,3,IF(F26&lt;G26,0)))</f>
        <v>1</v>
      </c>
      <c r="O26" s="187">
        <f>IF(H26=I26,1,IF(H26&gt;I26,3,IF(H26&lt;I26,0)))</f>
        <v>1</v>
      </c>
      <c r="P26" s="187">
        <f>IF(I26=J26,1,IF(I26&gt;J26,3,IF(I26&lt;J26,0)))</f>
        <v>1</v>
      </c>
      <c r="Q26" s="187">
        <f>IF(J26=K26,1,IF(J26&gt;K26,3,IF(J26&lt;K26,0)))</f>
        <v>1</v>
      </c>
      <c r="R26" s="187">
        <f>IF(K26=L26,1,IF(K26&gt;L26,3,IF(K26&lt;L26,0)))</f>
        <v>1</v>
      </c>
      <c r="S26" s="187">
        <f t="shared" si="1"/>
        <v>1</v>
      </c>
      <c r="T26" s="187"/>
      <c r="U26" s="2"/>
      <c r="V26" s="156"/>
      <c r="W26" s="153"/>
      <c r="X26" s="153"/>
      <c r="Y26" s="153"/>
      <c r="Z26" s="153"/>
      <c r="AA26" s="153"/>
      <c r="AB26" s="153"/>
      <c r="AC26" s="146"/>
      <c r="AD26" s="149"/>
      <c r="AE26" s="157"/>
    </row>
    <row r="27" spans="1:31" ht="14.25" customHeight="1" hidden="1">
      <c r="A27" s="171"/>
      <c r="B27" s="172"/>
      <c r="C27" s="170"/>
      <c r="D27" s="173"/>
      <c r="E27" s="170"/>
      <c r="F27" s="173"/>
      <c r="G27" s="170"/>
      <c r="H27" s="173"/>
      <c r="I27" s="170"/>
      <c r="J27" s="173"/>
      <c r="K27" s="170"/>
      <c r="L27" s="162"/>
      <c r="M27" s="163"/>
      <c r="N27" s="187">
        <f>IF(B27=C27,1,IF(B27&gt;C27,3,IF(B27&lt;C27,0)))</f>
        <v>1</v>
      </c>
      <c r="O27" s="187">
        <f>IF(D27=E27,1,IF(D27&gt;E27,3,IF(D27&lt;E27,0)))</f>
        <v>1</v>
      </c>
      <c r="P27" s="187">
        <f>IF(F27=G27,1,IF(F27&gt;G27,3,IF(F27&lt;G27,0)))</f>
        <v>1</v>
      </c>
      <c r="Q27" s="187">
        <f>IF(H27=I27,1,IF(H27&gt;I27,3,IF(H27&lt;I27,0)))</f>
        <v>1</v>
      </c>
      <c r="R27" s="187">
        <f>IF(J27=K27,1,IF(J27&gt;K27,3,IF(J27&lt;K27,0)))</f>
        <v>1</v>
      </c>
      <c r="S27" s="187">
        <f>IF(L27=M27,1,IF(L27&gt;M27,3,IF(L27&lt;M27,0)))</f>
        <v>1</v>
      </c>
      <c r="T27" s="187">
        <f>COUNTBLANK(B27:M27)/2</f>
        <v>6</v>
      </c>
      <c r="V27" s="156">
        <f>A27</f>
        <v>0</v>
      </c>
      <c r="W27" s="153">
        <f>COUNT(B27:M27)/2</f>
        <v>0</v>
      </c>
      <c r="X27" s="153">
        <f>COUNTIF(N27:S27,3)</f>
        <v>0</v>
      </c>
      <c r="Y27" s="153">
        <f>COUNTIF(N27:S27,1)-T27</f>
        <v>0</v>
      </c>
      <c r="Z27" s="153">
        <f>COUNTIF(N27:S27,0)</f>
        <v>0</v>
      </c>
      <c r="AA27" s="153">
        <f>SUM(D27+F27+H27+J27+B27)</f>
        <v>0</v>
      </c>
      <c r="AB27" s="153">
        <f>SUM(E27+G27+I27+K27+C27)</f>
        <v>0</v>
      </c>
      <c r="AC27" s="146">
        <f>SUM(AA27-AB27)</f>
        <v>0</v>
      </c>
      <c r="AD27" s="149">
        <f>X27*2+Y27+Z27</f>
        <v>0</v>
      </c>
      <c r="AE27" s="157"/>
    </row>
    <row r="28" spans="1:31" ht="15" customHeight="1" hidden="1">
      <c r="A28" s="171"/>
      <c r="B28" s="172"/>
      <c r="C28" s="170"/>
      <c r="D28" s="173"/>
      <c r="E28" s="170"/>
      <c r="F28" s="173"/>
      <c r="G28" s="170"/>
      <c r="H28" s="173"/>
      <c r="I28" s="170"/>
      <c r="J28" s="173"/>
      <c r="K28" s="170"/>
      <c r="L28" s="162"/>
      <c r="M28" s="163"/>
      <c r="N28" s="187">
        <f>IF(F28=G28,1,IF(F28&gt;G28,3,IF(F28&lt;G28,0)))</f>
        <v>1</v>
      </c>
      <c r="O28" s="187">
        <f>IF(H28=I28,1,IF(H28&gt;I28,3,IF(H28&lt;I28,0)))</f>
        <v>1</v>
      </c>
      <c r="P28" s="187">
        <f>IF(I28=J28,1,IF(I28&gt;J28,3,IF(I28&lt;J28,0)))</f>
        <v>1</v>
      </c>
      <c r="Q28" s="187">
        <f>IF(J28=K28,1,IF(J28&gt;K28,3,IF(J28&lt;K28,0)))</f>
        <v>1</v>
      </c>
      <c r="R28" s="187">
        <f>IF(K28=L28,1,IF(K28&gt;L28,3,IF(K28&lt;L28,0)))</f>
        <v>1</v>
      </c>
      <c r="S28" s="187">
        <f>IF(L28=M28,1,IF(L28&gt;M28,3,IF(L28&lt;M28,0)))</f>
        <v>1</v>
      </c>
      <c r="T28" s="187"/>
      <c r="V28" s="156"/>
      <c r="W28" s="153"/>
      <c r="X28" s="153"/>
      <c r="Y28" s="153"/>
      <c r="Z28" s="153"/>
      <c r="AA28" s="153"/>
      <c r="AB28" s="153"/>
      <c r="AC28" s="146"/>
      <c r="AD28" s="149"/>
      <c r="AE28" s="157"/>
    </row>
    <row r="30" ht="15" thickBot="1"/>
    <row r="31" spans="1:30" ht="24" customHeight="1" thickBot="1" thickTop="1">
      <c r="A31" s="17" t="s">
        <v>17</v>
      </c>
      <c r="B31" s="200" t="str">
        <f>A32</f>
        <v>BIG 3</v>
      </c>
      <c r="C31" s="200"/>
      <c r="D31" s="201" t="str">
        <f>A34</f>
        <v>NOSZLOPY</v>
      </c>
      <c r="E31" s="201"/>
      <c r="F31" s="201" t="str">
        <f>A36</f>
        <v>TÜRR LB</v>
      </c>
      <c r="G31" s="201"/>
      <c r="H31" s="202" t="str">
        <f>A38</f>
        <v>REFIS CSAJOK</v>
      </c>
      <c r="I31" s="203"/>
      <c r="J31" s="202" t="str">
        <f>A42</f>
        <v>REFI BOY</v>
      </c>
      <c r="K31" s="203"/>
      <c r="L31" s="215" t="str">
        <f>A42</f>
        <v>REFI BOY</v>
      </c>
      <c r="M31" s="201"/>
      <c r="V31" s="6" t="s">
        <v>17</v>
      </c>
      <c r="W31" s="4" t="s">
        <v>1</v>
      </c>
      <c r="X31" s="4" t="s">
        <v>2</v>
      </c>
      <c r="Y31" s="4" t="s">
        <v>0</v>
      </c>
      <c r="Z31" s="4" t="s">
        <v>3</v>
      </c>
      <c r="AA31" s="4" t="s">
        <v>4</v>
      </c>
      <c r="AB31" s="4" t="s">
        <v>5</v>
      </c>
      <c r="AC31" s="4" t="s">
        <v>64</v>
      </c>
      <c r="AD31" s="5" t="s">
        <v>6</v>
      </c>
    </row>
    <row r="32" spans="1:31" ht="15.75" customHeight="1" thickTop="1">
      <c r="A32" s="208" t="s">
        <v>602</v>
      </c>
      <c r="B32" s="183"/>
      <c r="C32" s="184"/>
      <c r="D32" s="206">
        <v>8</v>
      </c>
      <c r="E32" s="210">
        <v>3</v>
      </c>
      <c r="F32" s="206">
        <v>9</v>
      </c>
      <c r="G32" s="210">
        <v>2</v>
      </c>
      <c r="H32" s="206">
        <v>6</v>
      </c>
      <c r="I32" s="204">
        <v>4</v>
      </c>
      <c r="J32" s="206"/>
      <c r="K32" s="204"/>
      <c r="L32" s="214"/>
      <c r="M32" s="210"/>
      <c r="N32" s="187">
        <f>IF(B32=C32,1,IF(B32&gt;C32,3,IF(B32&lt;C32,0)))</f>
        <v>1</v>
      </c>
      <c r="O32" s="187">
        <f>IF(D32=E32,1,IF(D32&gt;E32,3,IF(D32&lt;E32,0)))</f>
        <v>3</v>
      </c>
      <c r="P32" s="187">
        <f>IF(F32=G32,1,IF(F32&gt;G32,3,IF(F32&lt;G32,0)))</f>
        <v>3</v>
      </c>
      <c r="Q32" s="187">
        <f>IF(H32=I32,1,IF(H32&gt;I32,3,IF(H32&lt;I32,0)))</f>
        <v>3</v>
      </c>
      <c r="R32" s="187">
        <f>IF(J32=K32,1,IF(J32&gt;K32,3,IF(J32&lt;K32,0)))</f>
        <v>1</v>
      </c>
      <c r="S32" s="187">
        <f aca="true" t="shared" si="2" ref="S32:S43">IF(L32=M32,1,IF(L32&gt;M32,3,IF(L32&lt;M32,0)))</f>
        <v>1</v>
      </c>
      <c r="T32" s="187">
        <f>COUNTBLANK(B32:M32)/2</f>
        <v>3</v>
      </c>
      <c r="V32" s="156" t="str">
        <f>A32</f>
        <v>BIG 3</v>
      </c>
      <c r="W32" s="153">
        <f>COUNT(B32:M32)/2</f>
        <v>3</v>
      </c>
      <c r="X32" s="153">
        <f>COUNTIF(N32:S32,3)</f>
        <v>3</v>
      </c>
      <c r="Y32" s="153">
        <f>COUNTIF(N32:S32,1)-T32</f>
        <v>0</v>
      </c>
      <c r="Z32" s="153">
        <f>COUNTIF(N32:S32,0)</f>
        <v>0</v>
      </c>
      <c r="AA32" s="153">
        <f>SUM(D32+F32+H32+J32+L32)</f>
        <v>23</v>
      </c>
      <c r="AB32" s="153">
        <f>SUM(E32+G32+I32+K32+M32)</f>
        <v>9</v>
      </c>
      <c r="AC32" s="146">
        <f>SUM(AA32-AB32)</f>
        <v>14</v>
      </c>
      <c r="AD32" s="149">
        <f>X32*2+Y32+Z32</f>
        <v>6</v>
      </c>
      <c r="AE32" s="152" t="s">
        <v>637</v>
      </c>
    </row>
    <row r="33" spans="1:31" ht="15" customHeight="1">
      <c r="A33" s="209"/>
      <c r="B33" s="185"/>
      <c r="C33" s="164"/>
      <c r="D33" s="207"/>
      <c r="E33" s="211"/>
      <c r="F33" s="207"/>
      <c r="G33" s="211"/>
      <c r="H33" s="207"/>
      <c r="I33" s="205"/>
      <c r="J33" s="207"/>
      <c r="K33" s="205"/>
      <c r="L33" s="213"/>
      <c r="M33" s="211"/>
      <c r="N33" s="187">
        <f>IF(F33=G33,1,IF(F33&gt;G33,3,IF(F33&lt;G33,0)))</f>
        <v>1</v>
      </c>
      <c r="O33" s="187">
        <f>IF(H33=I33,1,IF(H33&gt;I33,3,IF(H33&lt;I33,0)))</f>
        <v>1</v>
      </c>
      <c r="P33" s="187">
        <f>IF(I33=J33,1,IF(I33&gt;J33,3,IF(I33&lt;J33,0)))</f>
        <v>1</v>
      </c>
      <c r="Q33" s="187">
        <f>IF(J33=K33,1,IF(J33&gt;K33,3,IF(J33&lt;K33,0)))</f>
        <v>1</v>
      </c>
      <c r="R33" s="187">
        <f>IF(K33=L33,1,IF(K33&gt;L33,3,IF(K33&lt;L33,0)))</f>
        <v>1</v>
      </c>
      <c r="S33" s="187">
        <f t="shared" si="2"/>
        <v>1</v>
      </c>
      <c r="T33" s="187"/>
      <c r="V33" s="156"/>
      <c r="W33" s="153"/>
      <c r="X33" s="153"/>
      <c r="Y33" s="153"/>
      <c r="Z33" s="153"/>
      <c r="AA33" s="153"/>
      <c r="AB33" s="153"/>
      <c r="AC33" s="146"/>
      <c r="AD33" s="149"/>
      <c r="AE33" s="152"/>
    </row>
    <row r="34" spans="1:31" ht="14.25" customHeight="1">
      <c r="A34" s="209" t="s">
        <v>419</v>
      </c>
      <c r="B34" s="218">
        <v>3</v>
      </c>
      <c r="C34" s="211">
        <v>8</v>
      </c>
      <c r="D34" s="162"/>
      <c r="E34" s="164"/>
      <c r="F34" s="207">
        <v>0</v>
      </c>
      <c r="G34" s="211">
        <v>2</v>
      </c>
      <c r="H34" s="207">
        <v>2</v>
      </c>
      <c r="I34" s="205">
        <v>4</v>
      </c>
      <c r="J34" s="207"/>
      <c r="K34" s="205"/>
      <c r="L34" s="213"/>
      <c r="M34" s="211"/>
      <c r="N34" s="187">
        <f>IF(B34=C34,1,IF(B34&gt;C34,3,IF(B34&lt;C34,0)))</f>
        <v>0</v>
      </c>
      <c r="O34" s="187">
        <f>IF(D34=E34,1,IF(D34&gt;E34,3,IF(D34&lt;E34,0)))</f>
        <v>1</v>
      </c>
      <c r="P34" s="187">
        <f>IF(F34=G34,1,IF(F34&gt;G34,3,IF(F34&lt;G34,0)))</f>
        <v>0</v>
      </c>
      <c r="Q34" s="187">
        <f>IF(H34=I34,1,IF(H34&gt;I34,3,IF(H34&lt;I34,0)))</f>
        <v>0</v>
      </c>
      <c r="R34" s="187">
        <f>IF(J34=K34,1,IF(J34&gt;K34,3,IF(J34&lt;K34,0)))</f>
        <v>1</v>
      </c>
      <c r="S34" s="187">
        <f t="shared" si="2"/>
        <v>1</v>
      </c>
      <c r="T34" s="187">
        <f>COUNTBLANK(B34:M34)/2</f>
        <v>3</v>
      </c>
      <c r="V34" s="156" t="str">
        <f>A34</f>
        <v>NOSZLOPY</v>
      </c>
      <c r="W34" s="153">
        <f>COUNT(B34:M34)/2</f>
        <v>3</v>
      </c>
      <c r="X34" s="153">
        <f>COUNTIF(N34:S34,3)</f>
        <v>0</v>
      </c>
      <c r="Y34" s="153">
        <f>COUNTIF(N34:S34,1)-T34</f>
        <v>0</v>
      </c>
      <c r="Z34" s="153">
        <f>COUNTIF(N34:S34,0)</f>
        <v>3</v>
      </c>
      <c r="AA34" s="153">
        <f>SUM(B34+F34+H34+J34+L34)</f>
        <v>5</v>
      </c>
      <c r="AB34" s="153">
        <f>SUM(C34+G34+I34+K34+M34)</f>
        <v>14</v>
      </c>
      <c r="AC34" s="146">
        <f>SUM(AA34-AB34)</f>
        <v>-9</v>
      </c>
      <c r="AD34" s="149">
        <f>X34*2+Y34+Z34</f>
        <v>3</v>
      </c>
      <c r="AE34" s="151" t="s">
        <v>635</v>
      </c>
    </row>
    <row r="35" spans="1:31" ht="14.25" customHeight="1">
      <c r="A35" s="209"/>
      <c r="B35" s="218"/>
      <c r="C35" s="211"/>
      <c r="D35" s="162"/>
      <c r="E35" s="164"/>
      <c r="F35" s="207"/>
      <c r="G35" s="211"/>
      <c r="H35" s="207"/>
      <c r="I35" s="205"/>
      <c r="J35" s="207"/>
      <c r="K35" s="205"/>
      <c r="L35" s="213"/>
      <c r="M35" s="211"/>
      <c r="N35" s="187">
        <f>IF(F35=G35,1,IF(F35&gt;G35,3,IF(F35&lt;G35,0)))</f>
        <v>1</v>
      </c>
      <c r="O35" s="187">
        <f>IF(H35=I35,1,IF(H35&gt;I35,3,IF(H35&lt;I35,0)))</f>
        <v>1</v>
      </c>
      <c r="P35" s="187">
        <f>IF(I35=J35,1,IF(I35&gt;J35,3,IF(I35&lt;J35,0)))</f>
        <v>1</v>
      </c>
      <c r="Q35" s="187">
        <f>IF(J35=K35,1,IF(J35&gt;K35,3,IF(J35&lt;K35,0)))</f>
        <v>1</v>
      </c>
      <c r="R35" s="187">
        <f>IF(K35=L35,1,IF(K35&gt;L35,3,IF(K35&lt;L35,0)))</f>
        <v>1</v>
      </c>
      <c r="S35" s="187">
        <f t="shared" si="2"/>
        <v>1</v>
      </c>
      <c r="T35" s="187"/>
      <c r="V35" s="156"/>
      <c r="W35" s="153"/>
      <c r="X35" s="153"/>
      <c r="Y35" s="153"/>
      <c r="Z35" s="153"/>
      <c r="AA35" s="153"/>
      <c r="AB35" s="153"/>
      <c r="AC35" s="146"/>
      <c r="AD35" s="149"/>
      <c r="AE35" s="151"/>
    </row>
    <row r="36" spans="1:31" ht="14.25" customHeight="1">
      <c r="A36" s="209" t="s">
        <v>608</v>
      </c>
      <c r="B36" s="218">
        <v>2</v>
      </c>
      <c r="C36" s="211">
        <v>9</v>
      </c>
      <c r="D36" s="207">
        <v>2</v>
      </c>
      <c r="E36" s="211">
        <v>0</v>
      </c>
      <c r="F36" s="162"/>
      <c r="G36" s="164"/>
      <c r="H36" s="207">
        <v>6</v>
      </c>
      <c r="I36" s="205">
        <v>10</v>
      </c>
      <c r="J36" s="207"/>
      <c r="K36" s="205"/>
      <c r="L36" s="213"/>
      <c r="M36" s="211"/>
      <c r="N36" s="187">
        <f>IF(B36=C36,1,IF(B36&gt;C36,3,IF(B36&lt;C36,0)))</f>
        <v>0</v>
      </c>
      <c r="O36" s="187">
        <f>IF(D36=E36,1,IF(D36&gt;E36,3,IF(D36&lt;E36,0)))</f>
        <v>3</v>
      </c>
      <c r="P36" s="187">
        <f>IF(F36=G36,1,IF(F36&gt;G36,3,IF(F36&lt;G36,0)))</f>
        <v>1</v>
      </c>
      <c r="Q36" s="187">
        <f>IF(H36=I36,1,IF(H36&gt;I36,3,IF(H36&lt;I36,0)))</f>
        <v>0</v>
      </c>
      <c r="R36" s="187">
        <f>IF(J36=K36,1,IF(J36&gt;K36,3,IF(J36&lt;K36,0)))</f>
        <v>1</v>
      </c>
      <c r="S36" s="187">
        <f t="shared" si="2"/>
        <v>1</v>
      </c>
      <c r="T36" s="187">
        <f>COUNTBLANK(B36:M36)/2</f>
        <v>3</v>
      </c>
      <c r="V36" s="156" t="str">
        <f>A36</f>
        <v>TÜRR LB</v>
      </c>
      <c r="W36" s="153">
        <f>COUNT(B36:M36)/2</f>
        <v>3</v>
      </c>
      <c r="X36" s="153">
        <f>COUNTIF(N36:S36,3)</f>
        <v>1</v>
      </c>
      <c r="Y36" s="153">
        <f>COUNTIF(N36:S36,1)-T36</f>
        <v>0</v>
      </c>
      <c r="Z36" s="153">
        <f>COUNTIF(N36:S36,0)</f>
        <v>2</v>
      </c>
      <c r="AA36" s="153">
        <f>SUM(D36+B36+H36+J36+L36)</f>
        <v>10</v>
      </c>
      <c r="AB36" s="153">
        <f>SUM(E36+C36+I36+K36+M36)</f>
        <v>19</v>
      </c>
      <c r="AC36" s="146">
        <f>SUM(AA36-AB36)</f>
        <v>-9</v>
      </c>
      <c r="AD36" s="149">
        <f>X36*2+Y36+Z36</f>
        <v>4</v>
      </c>
      <c r="AE36" s="151" t="s">
        <v>634</v>
      </c>
    </row>
    <row r="37" spans="1:31" ht="14.25" customHeight="1">
      <c r="A37" s="209"/>
      <c r="B37" s="218"/>
      <c r="C37" s="211"/>
      <c r="D37" s="207"/>
      <c r="E37" s="211"/>
      <c r="F37" s="162"/>
      <c r="G37" s="164"/>
      <c r="H37" s="207"/>
      <c r="I37" s="205"/>
      <c r="J37" s="207"/>
      <c r="K37" s="205"/>
      <c r="L37" s="213"/>
      <c r="M37" s="211"/>
      <c r="N37" s="187">
        <f>IF(F37=G37,1,IF(F37&gt;G37,3,IF(F37&lt;G37,0)))</f>
        <v>1</v>
      </c>
      <c r="O37" s="187">
        <f>IF(H37=I37,1,IF(H37&gt;I37,3,IF(H37&lt;I37,0)))</f>
        <v>1</v>
      </c>
      <c r="P37" s="187">
        <f>IF(I37=J37,1,IF(I37&gt;J37,3,IF(I37&lt;J37,0)))</f>
        <v>1</v>
      </c>
      <c r="Q37" s="187">
        <f>IF(J37=K37,1,IF(J37&gt;K37,3,IF(J37&lt;K37,0)))</f>
        <v>1</v>
      </c>
      <c r="R37" s="187">
        <f>IF(K37=L37,1,IF(K37&gt;L37,3,IF(K37&lt;L37,0)))</f>
        <v>1</v>
      </c>
      <c r="S37" s="187">
        <f t="shared" si="2"/>
        <v>1</v>
      </c>
      <c r="T37" s="187"/>
      <c r="V37" s="156"/>
      <c r="W37" s="153"/>
      <c r="X37" s="153"/>
      <c r="Y37" s="153"/>
      <c r="Z37" s="153"/>
      <c r="AA37" s="153"/>
      <c r="AB37" s="153"/>
      <c r="AC37" s="146"/>
      <c r="AD37" s="149"/>
      <c r="AE37" s="151"/>
    </row>
    <row r="38" spans="1:31" ht="14.25" customHeight="1">
      <c r="A38" s="209" t="s">
        <v>603</v>
      </c>
      <c r="B38" s="218">
        <v>4</v>
      </c>
      <c r="C38" s="211">
        <v>6</v>
      </c>
      <c r="D38" s="207">
        <v>4</v>
      </c>
      <c r="E38" s="211">
        <v>2</v>
      </c>
      <c r="F38" s="207">
        <v>10</v>
      </c>
      <c r="G38" s="211">
        <v>6</v>
      </c>
      <c r="H38" s="162"/>
      <c r="I38" s="212"/>
      <c r="J38" s="207"/>
      <c r="K38" s="205"/>
      <c r="L38" s="213"/>
      <c r="M38" s="211"/>
      <c r="N38" s="187">
        <f>IF(B38=C38,1,IF(B38&gt;C38,3,IF(B38&lt;C38,0)))</f>
        <v>0</v>
      </c>
      <c r="O38" s="187">
        <f>IF(D38=E38,1,IF(D38&gt;E38,3,IF(D38&lt;E38,0)))</f>
        <v>3</v>
      </c>
      <c r="P38" s="187">
        <f>IF(F38=G38,1,IF(F38&gt;G38,3,IF(F38&lt;G38,0)))</f>
        <v>3</v>
      </c>
      <c r="Q38" s="187">
        <f>IF(H38=I38,1,IF(H38&gt;I38,3,IF(H38&lt;I38,0)))</f>
        <v>1</v>
      </c>
      <c r="R38" s="187">
        <f>IF(J38=K38,1,IF(J38&gt;K38,3,IF(J38&lt;K38,0)))</f>
        <v>1</v>
      </c>
      <c r="S38" s="187">
        <f t="shared" si="2"/>
        <v>1</v>
      </c>
      <c r="T38" s="187">
        <f>COUNTBLANK(B38:M38)/2</f>
        <v>3</v>
      </c>
      <c r="V38" s="189" t="str">
        <f>A38</f>
        <v>REFIS CSAJOK</v>
      </c>
      <c r="W38" s="153">
        <f>COUNT(B38:M38)/2</f>
        <v>3</v>
      </c>
      <c r="X38" s="153">
        <f>COUNTIF(N38:S38,3)</f>
        <v>2</v>
      </c>
      <c r="Y38" s="153">
        <f>COUNTIF(N38:S38,1)-T38</f>
        <v>0</v>
      </c>
      <c r="Z38" s="153">
        <f>COUNTIF(N38:S38,0)</f>
        <v>1</v>
      </c>
      <c r="AA38" s="153">
        <f>SUM(D38+F38+B38+J38+L38)</f>
        <v>18</v>
      </c>
      <c r="AB38" s="153">
        <f>SUM(E38+G38+C38+K38+M38)</f>
        <v>14</v>
      </c>
      <c r="AC38" s="146">
        <f>SUM(AA38-AB38)</f>
        <v>4</v>
      </c>
      <c r="AD38" s="149">
        <f>X38*2+Y38+Z38</f>
        <v>5</v>
      </c>
      <c r="AE38" s="154" t="s">
        <v>636</v>
      </c>
    </row>
    <row r="39" spans="1:31" ht="14.25" customHeight="1">
      <c r="A39" s="221"/>
      <c r="B39" s="219"/>
      <c r="C39" s="216"/>
      <c r="D39" s="217"/>
      <c r="E39" s="216"/>
      <c r="F39" s="217"/>
      <c r="G39" s="216"/>
      <c r="H39" s="225"/>
      <c r="I39" s="228"/>
      <c r="J39" s="207"/>
      <c r="K39" s="205"/>
      <c r="L39" s="213"/>
      <c r="M39" s="211"/>
      <c r="N39" s="187">
        <f>IF(F39=G39,1,IF(F39&gt;G39,3,IF(F39&lt;G39,0)))</f>
        <v>1</v>
      </c>
      <c r="O39" s="187">
        <f>IF(H39=I39,1,IF(H39&gt;I39,3,IF(H39&lt;I39,0)))</f>
        <v>1</v>
      </c>
      <c r="P39" s="187">
        <f>IF(I39=J39,1,IF(I39&gt;J39,3,IF(I39&lt;J39,0)))</f>
        <v>1</v>
      </c>
      <c r="Q39" s="187">
        <f>IF(J39=K39,1,IF(J39&gt;K39,3,IF(J39&lt;K39,0)))</f>
        <v>1</v>
      </c>
      <c r="R39" s="187">
        <f>IF(K39=L39,1,IF(K39&gt;L39,3,IF(K39&lt;L39,0)))</f>
        <v>1</v>
      </c>
      <c r="S39" s="187">
        <f t="shared" si="2"/>
        <v>1</v>
      </c>
      <c r="T39" s="187"/>
      <c r="V39" s="189"/>
      <c r="W39" s="153"/>
      <c r="X39" s="153"/>
      <c r="Y39" s="153"/>
      <c r="Z39" s="153"/>
      <c r="AA39" s="153"/>
      <c r="AB39" s="153"/>
      <c r="AC39" s="146"/>
      <c r="AD39" s="149"/>
      <c r="AE39" s="154"/>
    </row>
    <row r="40" spans="1:31" ht="15" customHeight="1" hidden="1" thickTop="1">
      <c r="A40" s="222"/>
      <c r="B40" s="218"/>
      <c r="C40" s="211"/>
      <c r="D40" s="207"/>
      <c r="E40" s="211"/>
      <c r="F40" s="207"/>
      <c r="G40" s="211"/>
      <c r="H40" s="224"/>
      <c r="I40" s="224"/>
      <c r="J40" s="220"/>
      <c r="K40" s="220"/>
      <c r="L40" s="213"/>
      <c r="M40" s="211"/>
      <c r="N40" s="187">
        <f>IF(B40=C40,1,IF(B40&gt;C40,3,IF(B40&lt;C40,0)))</f>
        <v>1</v>
      </c>
      <c r="O40" s="187">
        <f>IF(D40=E40,1,IF(D40&gt;E40,3,IF(D40&lt;E40,0)))</f>
        <v>1</v>
      </c>
      <c r="P40" s="187">
        <f>IF(F40=G40,1,IF(F40&gt;G40,3,IF(F40&lt;G40,0)))</f>
        <v>1</v>
      </c>
      <c r="Q40" s="187">
        <f>IF(H40=I40,1,IF(H40&gt;I40,3,IF(H40&lt;I40,0)))</f>
        <v>1</v>
      </c>
      <c r="R40" s="187">
        <f>IF(J40=K40,1,IF(J40&gt;K40,3,IF(J40&lt;K40,0)))</f>
        <v>1</v>
      </c>
      <c r="S40" s="187">
        <f t="shared" si="2"/>
        <v>1</v>
      </c>
      <c r="T40" s="187">
        <f>COUNTBLANK(B40:M40)/2</f>
        <v>6</v>
      </c>
      <c r="V40" s="156">
        <f>A40</f>
        <v>0</v>
      </c>
      <c r="W40" s="153">
        <f>COUNT(B40:M40)/2</f>
        <v>0</v>
      </c>
      <c r="X40" s="153">
        <f>COUNTIF(N40:S40,3)</f>
        <v>0</v>
      </c>
      <c r="Y40" s="153">
        <f>COUNTIF(N40:S40,1)-T40</f>
        <v>0</v>
      </c>
      <c r="Z40" s="153">
        <f>COUNTIF(N40:S40,0)</f>
        <v>0</v>
      </c>
      <c r="AA40" s="153">
        <f>SUM(D40+F40+H40+B40+L40)</f>
        <v>0</v>
      </c>
      <c r="AB40" s="153">
        <f>SUM(E40+G40+I40+C40+M40)</f>
        <v>0</v>
      </c>
      <c r="AC40" s="146">
        <f>SUM(AA40-AB40)</f>
        <v>0</v>
      </c>
      <c r="AD40" s="149">
        <f>X40*2+Y40+Z40</f>
        <v>0</v>
      </c>
      <c r="AE40" s="150" t="s">
        <v>13</v>
      </c>
    </row>
    <row r="41" spans="1:31" ht="14.25" customHeight="1" hidden="1">
      <c r="A41" s="223"/>
      <c r="B41" s="219"/>
      <c r="C41" s="216"/>
      <c r="D41" s="217"/>
      <c r="E41" s="216"/>
      <c r="F41" s="217"/>
      <c r="G41" s="216"/>
      <c r="H41" s="220"/>
      <c r="I41" s="220"/>
      <c r="J41" s="220"/>
      <c r="K41" s="220"/>
      <c r="L41" s="213"/>
      <c r="M41" s="211"/>
      <c r="N41" s="187">
        <f>IF(F41=G41,1,IF(F41&gt;G41,3,IF(F41&lt;G41,0)))</f>
        <v>1</v>
      </c>
      <c r="O41" s="187">
        <f>IF(H41=I41,1,IF(H41&gt;I41,3,IF(H41&lt;I41,0)))</f>
        <v>1</v>
      </c>
      <c r="P41" s="187">
        <f>IF(I41=J41,1,IF(I41&gt;J41,3,IF(I41&lt;J41,0)))</f>
        <v>1</v>
      </c>
      <c r="Q41" s="187">
        <f>IF(J41=K41,1,IF(J41&gt;K41,3,IF(J41&lt;K41,0)))</f>
        <v>1</v>
      </c>
      <c r="R41" s="187">
        <f>IF(K41=L41,1,IF(K41&gt;L41,3,IF(K41&lt;L41,0)))</f>
        <v>1</v>
      </c>
      <c r="S41" s="187">
        <f t="shared" si="2"/>
        <v>1</v>
      </c>
      <c r="T41" s="187"/>
      <c r="V41" s="156"/>
      <c r="W41" s="153"/>
      <c r="X41" s="153"/>
      <c r="Y41" s="153"/>
      <c r="Z41" s="153"/>
      <c r="AA41" s="153"/>
      <c r="AB41" s="153"/>
      <c r="AC41" s="146"/>
      <c r="AD41" s="149"/>
      <c r="AE41" s="150"/>
    </row>
    <row r="42" spans="1:31" ht="14.25" customHeight="1" hidden="1">
      <c r="A42" s="209" t="s">
        <v>416</v>
      </c>
      <c r="B42" s="218"/>
      <c r="C42" s="211"/>
      <c r="D42" s="207"/>
      <c r="E42" s="211"/>
      <c r="F42" s="207"/>
      <c r="G42" s="211"/>
      <c r="H42" s="226"/>
      <c r="I42" s="227"/>
      <c r="J42" s="162"/>
      <c r="K42" s="162"/>
      <c r="L42" s="162"/>
      <c r="M42" s="164"/>
      <c r="N42" s="187">
        <f>IF(B42=C42,1,IF(B42&gt;C42,3,IF(B42&lt;C42,0)))</f>
        <v>1</v>
      </c>
      <c r="O42" s="187">
        <f>IF(D42=E42,1,IF(D42&gt;E42,3,IF(D42&lt;E42,0)))</f>
        <v>1</v>
      </c>
      <c r="P42" s="187">
        <f>IF(F42=G42,1,IF(F42&gt;G42,3,IF(F42&lt;G42,0)))</f>
        <v>1</v>
      </c>
      <c r="Q42" s="187">
        <f>IF(H42=I42,1,IF(H42&gt;I42,3,IF(H42&lt;I42,0)))</f>
        <v>1</v>
      </c>
      <c r="R42" s="187">
        <f>IF(J42=K42,1,IF(J42&gt;K42,3,IF(J42&lt;K42,0)))</f>
        <v>1</v>
      </c>
      <c r="S42" s="187">
        <f t="shared" si="2"/>
        <v>1</v>
      </c>
      <c r="T42" s="187">
        <f>COUNTBLANK(B42:M42)/2</f>
        <v>6</v>
      </c>
      <c r="V42" s="156" t="str">
        <f>A42</f>
        <v>REFI BOY</v>
      </c>
      <c r="W42" s="153">
        <f>COUNT(B42:M42)/2</f>
        <v>0</v>
      </c>
      <c r="X42" s="153">
        <f>COUNTIF(N42:S42,3)</f>
        <v>0</v>
      </c>
      <c r="Y42" s="153">
        <f>COUNTIF(N42:S42,1)-T42</f>
        <v>0</v>
      </c>
      <c r="Z42" s="153">
        <f>COUNTIF(N42:S42,0)</f>
        <v>0</v>
      </c>
      <c r="AA42" s="153">
        <f>SUM(D42+F42+H42+J42+B42)</f>
        <v>0</v>
      </c>
      <c r="AB42" s="153">
        <f>SUM(E42+G42+I42+K42+C42)</f>
        <v>0</v>
      </c>
      <c r="AC42" s="146">
        <f>SUM(AA42-AB42)</f>
        <v>0</v>
      </c>
      <c r="AD42" s="149">
        <f>X42*2+Y42+Z42</f>
        <v>0</v>
      </c>
      <c r="AE42" s="152"/>
    </row>
    <row r="43" spans="1:31" ht="14.25" customHeight="1" hidden="1">
      <c r="A43" s="221"/>
      <c r="B43" s="219"/>
      <c r="C43" s="216"/>
      <c r="D43" s="217"/>
      <c r="E43" s="216"/>
      <c r="F43" s="217"/>
      <c r="G43" s="216"/>
      <c r="H43" s="207"/>
      <c r="I43" s="211"/>
      <c r="J43" s="225"/>
      <c r="K43" s="225"/>
      <c r="L43" s="162"/>
      <c r="M43" s="164"/>
      <c r="N43" s="187">
        <f>IF(F43=G43,1,IF(F43&gt;G43,3,IF(F43&lt;G43,0)))</f>
        <v>1</v>
      </c>
      <c r="O43" s="187">
        <f>IF(H43=I43,1,IF(H43&gt;I43,3,IF(H43&lt;I43,0)))</f>
        <v>1</v>
      </c>
      <c r="P43" s="187">
        <f>IF(I43=J43,1,IF(I43&gt;J43,3,IF(I43&lt;J43,0)))</f>
        <v>1</v>
      </c>
      <c r="Q43" s="187">
        <f>IF(J43=K43,1,IF(J43&gt;K43,3,IF(J43&lt;K43,0)))</f>
        <v>1</v>
      </c>
      <c r="R43" s="187">
        <f>IF(K43=L43,1,IF(K43&gt;L43,3,IF(K43&lt;L43,0)))</f>
        <v>1</v>
      </c>
      <c r="S43" s="187">
        <f t="shared" si="2"/>
        <v>1</v>
      </c>
      <c r="T43" s="187"/>
      <c r="V43" s="156"/>
      <c r="W43" s="153"/>
      <c r="X43" s="153"/>
      <c r="Y43" s="153"/>
      <c r="Z43" s="153"/>
      <c r="AA43" s="153"/>
      <c r="AB43" s="153"/>
      <c r="AC43" s="146"/>
      <c r="AD43" s="149"/>
      <c r="AE43" s="152"/>
    </row>
    <row r="45" ht="14.25" hidden="1"/>
    <row r="46" spans="1:30" ht="16.5" hidden="1" thickBot="1" thickTop="1">
      <c r="A46" s="18" t="s">
        <v>18</v>
      </c>
      <c r="B46" s="239" t="str">
        <f>A47</f>
        <v>BIG BOYS</v>
      </c>
      <c r="C46" s="239"/>
      <c r="D46" s="239" t="str">
        <f>A49</f>
        <v>THURI VÉGZET</v>
      </c>
      <c r="E46" s="239"/>
      <c r="F46" s="239" t="str">
        <f>A51</f>
        <v>NOSZLOPY</v>
      </c>
      <c r="G46" s="239"/>
      <c r="H46" s="244" t="str">
        <f>A53</f>
        <v>TÜRR B</v>
      </c>
      <c r="I46" s="244"/>
      <c r="J46" s="239">
        <f>A55</f>
        <v>0</v>
      </c>
      <c r="K46" s="243"/>
      <c r="L46" s="239">
        <f>A57</f>
        <v>0</v>
      </c>
      <c r="M46" s="240"/>
      <c r="N46" s="1"/>
      <c r="V46" s="6" t="s">
        <v>18</v>
      </c>
      <c r="W46" s="4" t="s">
        <v>1</v>
      </c>
      <c r="X46" s="4" t="s">
        <v>2</v>
      </c>
      <c r="Y46" s="4" t="s">
        <v>0</v>
      </c>
      <c r="Z46" s="4" t="s">
        <v>3</v>
      </c>
      <c r="AA46" s="4" t="s">
        <v>4</v>
      </c>
      <c r="AB46" s="4" t="s">
        <v>5</v>
      </c>
      <c r="AC46" s="4" t="s">
        <v>64</v>
      </c>
      <c r="AD46" s="5" t="s">
        <v>6</v>
      </c>
    </row>
    <row r="47" spans="1:31" ht="15.75" hidden="1" thickTop="1">
      <c r="A47" s="229" t="s">
        <v>417</v>
      </c>
      <c r="B47" s="231"/>
      <c r="C47" s="232"/>
      <c r="D47" s="235"/>
      <c r="E47" s="237"/>
      <c r="F47" s="235"/>
      <c r="G47" s="237"/>
      <c r="H47" s="235"/>
      <c r="I47" s="237"/>
      <c r="J47" s="235"/>
      <c r="K47" s="241"/>
      <c r="L47" s="235"/>
      <c r="M47" s="245"/>
      <c r="N47" s="187">
        <f>IF(B47=C47,1,IF(B47&gt;C47,3,IF(B47&lt;C47,0)))</f>
        <v>1</v>
      </c>
      <c r="O47" s="187">
        <f>IF(D47=E47,1,IF(D47&gt;E47,3,IF(D47&lt;E47,0)))</f>
        <v>1</v>
      </c>
      <c r="P47" s="187">
        <f>IF(F47=G47,1,IF(F47&gt;G47,3,IF(F47&lt;G47,0)))</f>
        <v>1</v>
      </c>
      <c r="Q47" s="187">
        <f>IF(H47=I47,1,IF(H47&gt;I47,3,IF(H47&lt;I47,0)))</f>
        <v>1</v>
      </c>
      <c r="R47" s="187">
        <f>IF(J47=K47,1,IF(J47&gt;K47,3,IF(J47&lt;K47,0)))</f>
        <v>1</v>
      </c>
      <c r="S47" s="187">
        <f aca="true" t="shared" si="3" ref="S47:S56">IF(L47=M47,1,IF(L47&gt;M47,3,IF(L47&lt;M47,0)))</f>
        <v>1</v>
      </c>
      <c r="T47" s="187">
        <f>COUNTBLANK(B47:M47)/2</f>
        <v>6</v>
      </c>
      <c r="U47" s="2"/>
      <c r="V47" s="156" t="str">
        <f>A47</f>
        <v>BIG BOYS</v>
      </c>
      <c r="W47" s="153">
        <f>COUNT(B47:M47)/2</f>
        <v>0</v>
      </c>
      <c r="X47" s="153">
        <f>COUNTIF(N47:S47,3)</f>
        <v>0</v>
      </c>
      <c r="Y47" s="153">
        <f>COUNTIF(N47:S47,1)-T47</f>
        <v>0</v>
      </c>
      <c r="Z47" s="153">
        <f>COUNTIF(N47:S47,0)</f>
        <v>0</v>
      </c>
      <c r="AA47" s="153">
        <f>SUM(D47+F47+H47+J47+L47)</f>
        <v>0</v>
      </c>
      <c r="AB47" s="153">
        <f>SUM(E47+G47+I47+K47+M47)</f>
        <v>0</v>
      </c>
      <c r="AC47" s="146">
        <f>SUM(AA47-AB47)</f>
        <v>0</v>
      </c>
      <c r="AD47" s="149">
        <f>X47*2+Y47+Z47</f>
        <v>0</v>
      </c>
      <c r="AE47" s="152"/>
    </row>
    <row r="48" spans="1:31" ht="15" hidden="1">
      <c r="A48" s="230"/>
      <c r="B48" s="233"/>
      <c r="C48" s="234"/>
      <c r="D48" s="236"/>
      <c r="E48" s="238"/>
      <c r="F48" s="236"/>
      <c r="G48" s="238"/>
      <c r="H48" s="236"/>
      <c r="I48" s="238"/>
      <c r="J48" s="236"/>
      <c r="K48" s="242"/>
      <c r="L48" s="236"/>
      <c r="M48" s="246"/>
      <c r="N48" s="187">
        <f>IF(F48=G48,1,IF(F48&gt;G48,3,IF(F48&lt;G48,0)))</f>
        <v>1</v>
      </c>
      <c r="O48" s="187">
        <f>IF(H48=I48,1,IF(H48&gt;I48,3,IF(H48&lt;I48,0)))</f>
        <v>1</v>
      </c>
      <c r="P48" s="187">
        <f>IF(I48=J48,1,IF(I48&gt;J48,3,IF(I48&lt;J48,0)))</f>
        <v>1</v>
      </c>
      <c r="Q48" s="187">
        <f>IF(J48=K48,1,IF(J48&gt;K48,3,IF(J48&lt;K48,0)))</f>
        <v>1</v>
      </c>
      <c r="R48" s="187">
        <f>IF(K48=L48,1,IF(K48&gt;L48,3,IF(K48&lt;L48,0)))</f>
        <v>1</v>
      </c>
      <c r="S48" s="187">
        <f t="shared" si="3"/>
        <v>1</v>
      </c>
      <c r="T48" s="187"/>
      <c r="U48" s="2"/>
      <c r="V48" s="156"/>
      <c r="W48" s="153"/>
      <c r="X48" s="153"/>
      <c r="Y48" s="153"/>
      <c r="Z48" s="153"/>
      <c r="AA48" s="153"/>
      <c r="AB48" s="153"/>
      <c r="AC48" s="146"/>
      <c r="AD48" s="149"/>
      <c r="AE48" s="152"/>
    </row>
    <row r="49" spans="1:31" ht="15" hidden="1">
      <c r="A49" s="247" t="s">
        <v>418</v>
      </c>
      <c r="B49" s="248"/>
      <c r="C49" s="238"/>
      <c r="D49" s="249"/>
      <c r="E49" s="250"/>
      <c r="F49" s="236"/>
      <c r="G49" s="238"/>
      <c r="H49" s="236"/>
      <c r="I49" s="238"/>
      <c r="J49" s="236"/>
      <c r="K49" s="242"/>
      <c r="L49" s="236"/>
      <c r="M49" s="246"/>
      <c r="N49" s="187">
        <f>IF(B49=C49,1,IF(B49&gt;C49,3,IF(B49&lt;C49,0)))</f>
        <v>1</v>
      </c>
      <c r="O49" s="187">
        <f>IF(D49=E49,1,IF(D49&gt;E49,3,IF(D49&lt;E49,0)))</f>
        <v>1</v>
      </c>
      <c r="P49" s="187">
        <f>IF(F49=G49,1,IF(F49&gt;G49,3,IF(F49&lt;G49,0)))</f>
        <v>1</v>
      </c>
      <c r="Q49" s="187">
        <f>IF(H49=I49,1,IF(H49&gt;I49,3,IF(H49&lt;I49,0)))</f>
        <v>1</v>
      </c>
      <c r="R49" s="187">
        <f>IF(J49=K49,1,IF(J49&gt;K49,3,IF(J49&lt;K49,0)))</f>
        <v>1</v>
      </c>
      <c r="S49" s="187">
        <f t="shared" si="3"/>
        <v>1</v>
      </c>
      <c r="T49" s="187">
        <f>COUNTBLANK(B49:M49)/2</f>
        <v>6</v>
      </c>
      <c r="U49" s="2"/>
      <c r="V49" s="156" t="str">
        <f>A49</f>
        <v>THURI VÉGZET</v>
      </c>
      <c r="W49" s="153">
        <f>COUNT(B49:M49)/2</f>
        <v>0</v>
      </c>
      <c r="X49" s="153">
        <f>COUNTIF(N49:S49,3)</f>
        <v>0</v>
      </c>
      <c r="Y49" s="153">
        <f>COUNTIF(N49:S49,1)-T49</f>
        <v>0</v>
      </c>
      <c r="Z49" s="153">
        <f>COUNTIF(N49:S49,0)</f>
        <v>0</v>
      </c>
      <c r="AA49" s="153">
        <f>SUM(B49+F49+H49+J49+L49)</f>
        <v>0</v>
      </c>
      <c r="AB49" s="153">
        <f>SUM(C49+G49+I49+K49+M49)</f>
        <v>0</v>
      </c>
      <c r="AC49" s="146">
        <f>SUM(AA49-AB49)</f>
        <v>0</v>
      </c>
      <c r="AD49" s="149">
        <f>X49*2+Y49+Z49</f>
        <v>0</v>
      </c>
      <c r="AE49" s="151"/>
    </row>
    <row r="50" spans="1:31" ht="15" hidden="1">
      <c r="A50" s="247"/>
      <c r="B50" s="248"/>
      <c r="C50" s="238"/>
      <c r="D50" s="249"/>
      <c r="E50" s="250"/>
      <c r="F50" s="236"/>
      <c r="G50" s="238"/>
      <c r="H50" s="236"/>
      <c r="I50" s="238"/>
      <c r="J50" s="236"/>
      <c r="K50" s="242"/>
      <c r="L50" s="236"/>
      <c r="M50" s="246"/>
      <c r="N50" s="187">
        <f>IF(F50=G50,1,IF(F50&gt;G50,3,IF(F50&lt;G50,0)))</f>
        <v>1</v>
      </c>
      <c r="O50" s="187">
        <f>IF(H50=I50,1,IF(H50&gt;I50,3,IF(H50&lt;I50,0)))</f>
        <v>1</v>
      </c>
      <c r="P50" s="187">
        <f>IF(I50=J50,1,IF(I50&gt;J50,3,IF(I50&lt;J50,0)))</f>
        <v>1</v>
      </c>
      <c r="Q50" s="187">
        <f>IF(J50=K50,1,IF(J50&gt;K50,3,IF(J50&lt;K50,0)))</f>
        <v>1</v>
      </c>
      <c r="R50" s="187">
        <f>IF(K50=L50,1,IF(K50&gt;L50,3,IF(K50&lt;L50,0)))</f>
        <v>1</v>
      </c>
      <c r="S50" s="187">
        <f t="shared" si="3"/>
        <v>1</v>
      </c>
      <c r="T50" s="187"/>
      <c r="U50" s="2"/>
      <c r="V50" s="156"/>
      <c r="W50" s="153"/>
      <c r="X50" s="153"/>
      <c r="Y50" s="153"/>
      <c r="Z50" s="153"/>
      <c r="AA50" s="153"/>
      <c r="AB50" s="153"/>
      <c r="AC50" s="146"/>
      <c r="AD50" s="149"/>
      <c r="AE50" s="151"/>
    </row>
    <row r="51" spans="1:31" ht="15" hidden="1">
      <c r="A51" s="247" t="s">
        <v>419</v>
      </c>
      <c r="B51" s="248"/>
      <c r="C51" s="238"/>
      <c r="D51" s="236"/>
      <c r="E51" s="238"/>
      <c r="F51" s="249"/>
      <c r="G51" s="250"/>
      <c r="H51" s="236"/>
      <c r="I51" s="238"/>
      <c r="J51" s="236"/>
      <c r="K51" s="242"/>
      <c r="L51" s="236"/>
      <c r="M51" s="246"/>
      <c r="N51" s="187">
        <f>IF(B51=C51,1,IF(B51&gt;C51,3,IF(B51&lt;C51,0)))</f>
        <v>1</v>
      </c>
      <c r="O51" s="187">
        <f>IF(D51=E51,1,IF(D51&gt;E51,3,IF(D51&lt;E51,0)))</f>
        <v>1</v>
      </c>
      <c r="P51" s="187">
        <f>IF(F51=G51,1,IF(F51&gt;G51,3,IF(F51&lt;G51,0)))</f>
        <v>1</v>
      </c>
      <c r="Q51" s="187">
        <f>IF(H51=I51,1,IF(H51&gt;I51,3,IF(H51&lt;I51,0)))</f>
        <v>1</v>
      </c>
      <c r="R51" s="187">
        <f>IF(J51=K51,1,IF(J51&gt;K51,3,IF(J51&lt;K51,0)))</f>
        <v>1</v>
      </c>
      <c r="S51" s="187">
        <f t="shared" si="3"/>
        <v>1</v>
      </c>
      <c r="T51" s="187">
        <f>COUNTBLANK(B51:M51)/2</f>
        <v>6</v>
      </c>
      <c r="U51" s="2"/>
      <c r="V51" s="156" t="str">
        <f>A51</f>
        <v>NOSZLOPY</v>
      </c>
      <c r="W51" s="153">
        <f>COUNT(B51:M51)/2</f>
        <v>0</v>
      </c>
      <c r="X51" s="153">
        <f>COUNTIF(N51:S51,3)</f>
        <v>0</v>
      </c>
      <c r="Y51" s="153">
        <f>COUNTIF(N51:S51,1)-T51</f>
        <v>0</v>
      </c>
      <c r="Z51" s="153">
        <f>COUNTIF(N51:S51,0)</f>
        <v>0</v>
      </c>
      <c r="AA51" s="153">
        <f>SUM(D51+B51+H51+J51+L51)</f>
        <v>0</v>
      </c>
      <c r="AB51" s="153">
        <f>SUM(E51+C51+I51+K51+M51)</f>
        <v>0</v>
      </c>
      <c r="AC51" s="146">
        <f>SUM(AA51-AB51)</f>
        <v>0</v>
      </c>
      <c r="AD51" s="149">
        <f>X51*2+Y51+Z51</f>
        <v>0</v>
      </c>
      <c r="AE51" s="151"/>
    </row>
    <row r="52" spans="1:31" ht="15" hidden="1">
      <c r="A52" s="247"/>
      <c r="B52" s="248"/>
      <c r="C52" s="238"/>
      <c r="D52" s="236"/>
      <c r="E52" s="238"/>
      <c r="F52" s="249"/>
      <c r="G52" s="250"/>
      <c r="H52" s="236"/>
      <c r="I52" s="238"/>
      <c r="J52" s="236"/>
      <c r="K52" s="242"/>
      <c r="L52" s="236"/>
      <c r="M52" s="246"/>
      <c r="N52" s="187">
        <f>IF(F52=G52,1,IF(F52&gt;G52,3,IF(F52&lt;G52,0)))</f>
        <v>1</v>
      </c>
      <c r="O52" s="187">
        <f>IF(H52=I52,1,IF(H52&gt;I52,3,IF(H52&lt;I52,0)))</f>
        <v>1</v>
      </c>
      <c r="P52" s="187">
        <f>IF(I52=J52,1,IF(I52&gt;J52,3,IF(I52&lt;J52,0)))</f>
        <v>1</v>
      </c>
      <c r="Q52" s="187">
        <f>IF(J52=K52,1,IF(J52&gt;K52,3,IF(J52&lt;K52,0)))</f>
        <v>1</v>
      </c>
      <c r="R52" s="187">
        <f>IF(K52=L52,1,IF(K52&gt;L52,3,IF(K52&lt;L52,0)))</f>
        <v>1</v>
      </c>
      <c r="S52" s="187">
        <f t="shared" si="3"/>
        <v>1</v>
      </c>
      <c r="T52" s="187"/>
      <c r="U52" s="2"/>
      <c r="V52" s="156"/>
      <c r="W52" s="153"/>
      <c r="X52" s="153"/>
      <c r="Y52" s="153"/>
      <c r="Z52" s="153"/>
      <c r="AA52" s="153"/>
      <c r="AB52" s="153"/>
      <c r="AC52" s="146"/>
      <c r="AD52" s="149"/>
      <c r="AE52" s="151"/>
    </row>
    <row r="53" spans="1:31" ht="15" hidden="1">
      <c r="A53" s="247" t="s">
        <v>420</v>
      </c>
      <c r="B53" s="248"/>
      <c r="C53" s="238"/>
      <c r="D53" s="236"/>
      <c r="E53" s="238"/>
      <c r="F53" s="236"/>
      <c r="G53" s="238"/>
      <c r="H53" s="249"/>
      <c r="I53" s="250"/>
      <c r="J53" s="236"/>
      <c r="K53" s="242"/>
      <c r="L53" s="236"/>
      <c r="M53" s="246"/>
      <c r="N53" s="187">
        <f>IF(B53=C53,1,IF(B53&gt;C53,3,IF(B53&lt;C53,0)))</f>
        <v>1</v>
      </c>
      <c r="O53" s="187">
        <f>IF(D53=E53,1,IF(D53&gt;E53,3,IF(D53&lt;E53,0)))</f>
        <v>1</v>
      </c>
      <c r="P53" s="187">
        <f>IF(F53=G53,1,IF(F53&gt;G53,3,IF(F53&lt;G53,0)))</f>
        <v>1</v>
      </c>
      <c r="Q53" s="187">
        <f>IF(H53=I53,1,IF(H53&gt;I53,3,IF(H53&lt;I53,0)))</f>
        <v>1</v>
      </c>
      <c r="R53" s="187">
        <f>IF(J53=K53,1,IF(J53&gt;K53,3,IF(J53&lt;K53,0)))</f>
        <v>1</v>
      </c>
      <c r="S53" s="187">
        <f t="shared" si="3"/>
        <v>1</v>
      </c>
      <c r="T53" s="187">
        <f>COUNTBLANK(B53:M53)/2</f>
        <v>6</v>
      </c>
      <c r="U53" s="2"/>
      <c r="V53" s="189" t="str">
        <f>A53</f>
        <v>TÜRR B</v>
      </c>
      <c r="W53" s="153">
        <f>COUNT(B53:M53)/2</f>
        <v>0</v>
      </c>
      <c r="X53" s="153">
        <f>COUNTIF(N53:S53,3)</f>
        <v>0</v>
      </c>
      <c r="Y53" s="153">
        <f>COUNTIF(N53:S53,1)-T53</f>
        <v>0</v>
      </c>
      <c r="Z53" s="153">
        <f>COUNTIF(N53:S53,0)</f>
        <v>0</v>
      </c>
      <c r="AA53" s="153">
        <f>SUM(D53+F53+B53+J53+L53)</f>
        <v>0</v>
      </c>
      <c r="AB53" s="153">
        <f>SUM(E53+G53+C53+K53+M53)</f>
        <v>0</v>
      </c>
      <c r="AC53" s="146">
        <f>SUM(AA53-AB53)</f>
        <v>0</v>
      </c>
      <c r="AD53" s="149">
        <f>X53*2+Y53+Z53</f>
        <v>0</v>
      </c>
      <c r="AE53" s="152"/>
    </row>
    <row r="54" spans="1:31" ht="15" hidden="1">
      <c r="A54" s="247"/>
      <c r="B54" s="248"/>
      <c r="C54" s="238"/>
      <c r="D54" s="236"/>
      <c r="E54" s="238"/>
      <c r="F54" s="236"/>
      <c r="G54" s="238"/>
      <c r="H54" s="249"/>
      <c r="I54" s="250"/>
      <c r="J54" s="236"/>
      <c r="K54" s="242"/>
      <c r="L54" s="236"/>
      <c r="M54" s="246"/>
      <c r="N54" s="187">
        <f>IF(F54=G54,1,IF(F54&gt;G54,3,IF(F54&lt;G54,0)))</f>
        <v>1</v>
      </c>
      <c r="O54" s="187">
        <f>IF(H54=I54,1,IF(H54&gt;I54,3,IF(H54&lt;I54,0)))</f>
        <v>1</v>
      </c>
      <c r="P54" s="187">
        <f>IF(I54=J54,1,IF(I54&gt;J54,3,IF(I54&lt;J54,0)))</f>
        <v>1</v>
      </c>
      <c r="Q54" s="187">
        <f>IF(J54=K54,1,IF(J54&gt;K54,3,IF(J54&lt;K54,0)))</f>
        <v>1</v>
      </c>
      <c r="R54" s="187">
        <f>IF(K54=L54,1,IF(K54&gt;L54,3,IF(K54&lt;L54,0)))</f>
        <v>1</v>
      </c>
      <c r="S54" s="187">
        <f t="shared" si="3"/>
        <v>1</v>
      </c>
      <c r="T54" s="187"/>
      <c r="U54" s="2"/>
      <c r="V54" s="189"/>
      <c r="W54" s="153"/>
      <c r="X54" s="153"/>
      <c r="Y54" s="153"/>
      <c r="Z54" s="153"/>
      <c r="AA54" s="153"/>
      <c r="AB54" s="153"/>
      <c r="AC54" s="146"/>
      <c r="AD54" s="149"/>
      <c r="AE54" s="152"/>
    </row>
    <row r="55" spans="1:31" ht="15" hidden="1">
      <c r="A55" s="247"/>
      <c r="B55" s="248"/>
      <c r="C55" s="238"/>
      <c r="D55" s="236"/>
      <c r="E55" s="238"/>
      <c r="F55" s="236"/>
      <c r="G55" s="238"/>
      <c r="H55" s="236"/>
      <c r="I55" s="238"/>
      <c r="J55" s="249"/>
      <c r="K55" s="251"/>
      <c r="L55" s="236"/>
      <c r="M55" s="246"/>
      <c r="N55" s="187">
        <f>IF(B55=C55,1,IF(B55&gt;C55,3,IF(B55&lt;C55,0)))</f>
        <v>1</v>
      </c>
      <c r="O55" s="187">
        <f>IF(D55=E55,1,IF(D55&gt;E55,3,IF(D55&lt;E55,0)))</f>
        <v>1</v>
      </c>
      <c r="P55" s="187">
        <f>IF(F55=G55,1,IF(F55&gt;G55,3,IF(F55&lt;G55,0)))</f>
        <v>1</v>
      </c>
      <c r="Q55" s="187">
        <f>IF(H55=I55,1,IF(H55&gt;I55,3,IF(H55&lt;I55,0)))</f>
        <v>1</v>
      </c>
      <c r="R55" s="187">
        <f>IF(J55=K55,1,IF(J55&gt;K55,3,IF(J55&lt;K55,0)))</f>
        <v>1</v>
      </c>
      <c r="S55" s="187">
        <f t="shared" si="3"/>
        <v>1</v>
      </c>
      <c r="T55" s="187">
        <f>COUNTBLANK(B55:M55)/2</f>
        <v>6</v>
      </c>
      <c r="U55" s="2"/>
      <c r="V55" s="156">
        <f>A55</f>
        <v>0</v>
      </c>
      <c r="W55" s="153">
        <f>COUNT(B55:M55)/2</f>
        <v>0</v>
      </c>
      <c r="X55" s="153">
        <f>COUNTIF(N55:S55,3)</f>
        <v>0</v>
      </c>
      <c r="Y55" s="153">
        <f>COUNTIF(N55:S55,1)-T55</f>
        <v>0</v>
      </c>
      <c r="Z55" s="153">
        <f>COUNTIF(N55:S55,0)</f>
        <v>0</v>
      </c>
      <c r="AA55" s="153">
        <f>SUM(D55+F55+H55+B55+L55)</f>
        <v>0</v>
      </c>
      <c r="AB55" s="153">
        <f>SUM(E55+G55+I55+C55+M55)</f>
        <v>0</v>
      </c>
      <c r="AC55" s="146">
        <f>SUM(AA55-AB55)</f>
        <v>0</v>
      </c>
      <c r="AD55" s="149">
        <f>X55*2+Y55+Z55</f>
        <v>0</v>
      </c>
      <c r="AE55" s="143" t="s">
        <v>13</v>
      </c>
    </row>
    <row r="56" spans="1:31" ht="15" hidden="1">
      <c r="A56" s="247"/>
      <c r="B56" s="248"/>
      <c r="C56" s="238"/>
      <c r="D56" s="236"/>
      <c r="E56" s="238"/>
      <c r="F56" s="236"/>
      <c r="G56" s="238"/>
      <c r="H56" s="236"/>
      <c r="I56" s="238"/>
      <c r="J56" s="249"/>
      <c r="K56" s="251"/>
      <c r="L56" s="236"/>
      <c r="M56" s="246"/>
      <c r="N56" s="187">
        <f>IF(F56=G56,1,IF(F56&gt;G56,3,IF(F56&lt;G56,0)))</f>
        <v>1</v>
      </c>
      <c r="O56" s="187">
        <f>IF(H56=I56,1,IF(H56&gt;I56,3,IF(H56&lt;I56,0)))</f>
        <v>1</v>
      </c>
      <c r="P56" s="187">
        <f>IF(I56=J56,1,IF(I56&gt;J56,3,IF(I56&lt;J56,0)))</f>
        <v>1</v>
      </c>
      <c r="Q56" s="187">
        <f>IF(J56=K56,1,IF(J56&gt;K56,3,IF(J56&lt;K56,0)))</f>
        <v>1</v>
      </c>
      <c r="R56" s="187">
        <f>IF(K56=L56,1,IF(K56&gt;L56,3,IF(K56&lt;L56,0)))</f>
        <v>1</v>
      </c>
      <c r="S56" s="187">
        <f t="shared" si="3"/>
        <v>1</v>
      </c>
      <c r="T56" s="187"/>
      <c r="U56" s="2"/>
      <c r="V56" s="156"/>
      <c r="W56" s="153"/>
      <c r="X56" s="153"/>
      <c r="Y56" s="153"/>
      <c r="Z56" s="153"/>
      <c r="AA56" s="153"/>
      <c r="AB56" s="153"/>
      <c r="AC56" s="146"/>
      <c r="AD56" s="149"/>
      <c r="AE56" s="143"/>
    </row>
    <row r="57" spans="1:31" ht="14.25" hidden="1">
      <c r="A57" s="247"/>
      <c r="B57" s="248"/>
      <c r="C57" s="238"/>
      <c r="D57" s="236"/>
      <c r="E57" s="238"/>
      <c r="F57" s="236"/>
      <c r="G57" s="238"/>
      <c r="H57" s="236"/>
      <c r="I57" s="238"/>
      <c r="J57" s="236"/>
      <c r="K57" s="238"/>
      <c r="L57" s="249"/>
      <c r="M57" s="252"/>
      <c r="N57" s="187">
        <f>IF(B57=C57,1,IF(B57&gt;C57,3,IF(B57&lt;C57,0)))</f>
        <v>1</v>
      </c>
      <c r="O57" s="187">
        <f>IF(D57=E57,1,IF(D57&gt;E57,3,IF(D57&lt;E57,0)))</f>
        <v>1</v>
      </c>
      <c r="P57" s="187">
        <f>IF(F57=G57,1,IF(F57&gt;G57,3,IF(F57&lt;G57,0)))</f>
        <v>1</v>
      </c>
      <c r="Q57" s="187">
        <f>IF(H57=I57,1,IF(H57&gt;I57,3,IF(H57&lt;I57,0)))</f>
        <v>1</v>
      </c>
      <c r="R57" s="187">
        <f>IF(J57=K57,1,IF(J57&gt;K57,3,IF(J57&lt;K57,0)))</f>
        <v>1</v>
      </c>
      <c r="S57" s="187">
        <f>IF(L57=M57,1,IF(L57&gt;M57,3,IF(L57&lt;M57,0)))</f>
        <v>1</v>
      </c>
      <c r="T57" s="187">
        <f>COUNTBLANK(B57:M57)/2</f>
        <v>6</v>
      </c>
      <c r="V57" s="156">
        <f>A57</f>
        <v>0</v>
      </c>
      <c r="W57" s="153">
        <f>COUNT(B57:M57)/2</f>
        <v>0</v>
      </c>
      <c r="X57" s="153">
        <f>COUNTIF(N57:S57,3)</f>
        <v>0</v>
      </c>
      <c r="Y57" s="153">
        <f>COUNTIF(N57:S57,1)-T57</f>
        <v>0</v>
      </c>
      <c r="Z57" s="153">
        <f>COUNTIF(N57:S57,0)</f>
        <v>0</v>
      </c>
      <c r="AA57" s="153">
        <f>SUM(D57+F57+H57+J57+B57)</f>
        <v>0</v>
      </c>
      <c r="AB57" s="153">
        <f>SUM(E57+G57+I57+K57+C57)</f>
        <v>0</v>
      </c>
      <c r="AC57" s="146">
        <f>SUM(AA57-AB57)</f>
        <v>0</v>
      </c>
      <c r="AD57" s="149">
        <f>X57*2+Y57+Z57</f>
        <v>0</v>
      </c>
      <c r="AE57" s="152"/>
    </row>
    <row r="58" spans="1:31" ht="14.25" hidden="1">
      <c r="A58" s="247"/>
      <c r="B58" s="248"/>
      <c r="C58" s="238"/>
      <c r="D58" s="236"/>
      <c r="E58" s="238"/>
      <c r="F58" s="236"/>
      <c r="G58" s="238"/>
      <c r="H58" s="236"/>
      <c r="I58" s="238"/>
      <c r="J58" s="236"/>
      <c r="K58" s="238"/>
      <c r="L58" s="249"/>
      <c r="M58" s="252"/>
      <c r="N58" s="187">
        <f>IF(F58=G58,1,IF(F58&gt;G58,3,IF(F58&lt;G58,0)))</f>
        <v>1</v>
      </c>
      <c r="O58" s="187">
        <f>IF(H58=I58,1,IF(H58&gt;I58,3,IF(H58&lt;I58,0)))</f>
        <v>1</v>
      </c>
      <c r="P58" s="187">
        <f>IF(I58=J58,1,IF(I58&gt;J58,3,IF(I58&lt;J58,0)))</f>
        <v>1</v>
      </c>
      <c r="Q58" s="187">
        <f>IF(J58=K58,1,IF(J58&gt;K58,3,IF(J58&lt;K58,0)))</f>
        <v>1</v>
      </c>
      <c r="R58" s="187">
        <f>IF(K58=L58,1,IF(K58&gt;L58,3,IF(K58&lt;L58,0)))</f>
        <v>1</v>
      </c>
      <c r="S58" s="187">
        <f>IF(L58=M58,1,IF(L58&gt;M58,3,IF(L58&lt;M58,0)))</f>
        <v>1</v>
      </c>
      <c r="T58" s="187"/>
      <c r="V58" s="156"/>
      <c r="W58" s="153"/>
      <c r="X58" s="153"/>
      <c r="Y58" s="153"/>
      <c r="Z58" s="153"/>
      <c r="AA58" s="153"/>
      <c r="AB58" s="153"/>
      <c r="AC58" s="146"/>
      <c r="AD58" s="149"/>
      <c r="AE58" s="152"/>
    </row>
    <row r="68" ht="14.25">
      <c r="E68" s="453"/>
    </row>
    <row r="69" ht="14.25">
      <c r="E69" s="453"/>
    </row>
    <row r="70" ht="14.25">
      <c r="E70" s="453"/>
    </row>
    <row r="71" ht="14.25">
      <c r="E71" s="453"/>
    </row>
    <row r="72" ht="14.25">
      <c r="E72" s="454"/>
    </row>
  </sheetData>
  <sheetProtection/>
  <mergeCells count="720">
    <mergeCell ref="Z57:Z58"/>
    <mergeCell ref="AA57:AA58"/>
    <mergeCell ref="AB57:AB58"/>
    <mergeCell ref="AC57:AC58"/>
    <mergeCell ref="AD57:AD58"/>
    <mergeCell ref="AE57:AE58"/>
    <mergeCell ref="S57:S58"/>
    <mergeCell ref="T57:T58"/>
    <mergeCell ref="V57:V58"/>
    <mergeCell ref="W57:W58"/>
    <mergeCell ref="X57:X58"/>
    <mergeCell ref="Y57:Y58"/>
    <mergeCell ref="L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J57:J58"/>
    <mergeCell ref="K57:K58"/>
    <mergeCell ref="AA55:AA56"/>
    <mergeCell ref="AB55:AB56"/>
    <mergeCell ref="AC55:AC56"/>
    <mergeCell ref="AD55:AD56"/>
    <mergeCell ref="AE55:AE56"/>
    <mergeCell ref="A57:A58"/>
    <mergeCell ref="B57:B58"/>
    <mergeCell ref="C57:C58"/>
    <mergeCell ref="D57:D58"/>
    <mergeCell ref="E57:E58"/>
    <mergeCell ref="T55:T56"/>
    <mergeCell ref="V55:V56"/>
    <mergeCell ref="W55:W56"/>
    <mergeCell ref="X55:X56"/>
    <mergeCell ref="Y55:Y56"/>
    <mergeCell ref="Z55:Z56"/>
    <mergeCell ref="N55:N56"/>
    <mergeCell ref="O55:O56"/>
    <mergeCell ref="P55:P56"/>
    <mergeCell ref="Q55:Q56"/>
    <mergeCell ref="R55:R56"/>
    <mergeCell ref="S55:S56"/>
    <mergeCell ref="G55:G56"/>
    <mergeCell ref="H55:H56"/>
    <mergeCell ref="I55:I56"/>
    <mergeCell ref="J55:K56"/>
    <mergeCell ref="L55:L56"/>
    <mergeCell ref="M55:M56"/>
    <mergeCell ref="A55:A56"/>
    <mergeCell ref="B55:B56"/>
    <mergeCell ref="C55:C56"/>
    <mergeCell ref="D55:D56"/>
    <mergeCell ref="E55:E56"/>
    <mergeCell ref="F55:F56"/>
    <mergeCell ref="Z53:Z54"/>
    <mergeCell ref="AA53:AA54"/>
    <mergeCell ref="AB53:AB54"/>
    <mergeCell ref="AC53:AC54"/>
    <mergeCell ref="AD53:AD54"/>
    <mergeCell ref="AE53:AE54"/>
    <mergeCell ref="S53:S54"/>
    <mergeCell ref="T53:T54"/>
    <mergeCell ref="V53:V54"/>
    <mergeCell ref="W53:W54"/>
    <mergeCell ref="X53:X54"/>
    <mergeCell ref="Y53:Y54"/>
    <mergeCell ref="M53:M54"/>
    <mergeCell ref="N53:N54"/>
    <mergeCell ref="O53:O54"/>
    <mergeCell ref="P53:P54"/>
    <mergeCell ref="Q53:Q54"/>
    <mergeCell ref="R53:R54"/>
    <mergeCell ref="F53:F54"/>
    <mergeCell ref="G53:G54"/>
    <mergeCell ref="H53:I54"/>
    <mergeCell ref="J53:J54"/>
    <mergeCell ref="K53:K54"/>
    <mergeCell ref="L53:L54"/>
    <mergeCell ref="AA51:AA52"/>
    <mergeCell ref="AB51:AB52"/>
    <mergeCell ref="AC51:AC52"/>
    <mergeCell ref="AD51:AD52"/>
    <mergeCell ref="AE51:AE52"/>
    <mergeCell ref="A53:A54"/>
    <mergeCell ref="B53:B54"/>
    <mergeCell ref="C53:C54"/>
    <mergeCell ref="D53:D54"/>
    <mergeCell ref="E53:E54"/>
    <mergeCell ref="T51:T52"/>
    <mergeCell ref="V51:V52"/>
    <mergeCell ref="W51:W52"/>
    <mergeCell ref="X51:X52"/>
    <mergeCell ref="Y51:Y52"/>
    <mergeCell ref="Z51:Z52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D51:D52"/>
    <mergeCell ref="E51:E52"/>
    <mergeCell ref="F51:G52"/>
    <mergeCell ref="Z49:Z50"/>
    <mergeCell ref="AA49:AA50"/>
    <mergeCell ref="AB49:AB50"/>
    <mergeCell ref="AC49:AC50"/>
    <mergeCell ref="AD49:AD50"/>
    <mergeCell ref="AE49:AE50"/>
    <mergeCell ref="S49:S50"/>
    <mergeCell ref="T49:T50"/>
    <mergeCell ref="V49:V50"/>
    <mergeCell ref="W49:W50"/>
    <mergeCell ref="X49:X50"/>
    <mergeCell ref="Y49:Y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AA47:AA48"/>
    <mergeCell ref="AB47:AB48"/>
    <mergeCell ref="AC47:AC48"/>
    <mergeCell ref="AD47:AD48"/>
    <mergeCell ref="AE47:AE48"/>
    <mergeCell ref="A49:A50"/>
    <mergeCell ref="B49:B50"/>
    <mergeCell ref="C49:C50"/>
    <mergeCell ref="D49:E50"/>
    <mergeCell ref="F49:F50"/>
    <mergeCell ref="T47:T48"/>
    <mergeCell ref="V47:V48"/>
    <mergeCell ref="W47:W48"/>
    <mergeCell ref="X47:X48"/>
    <mergeCell ref="Y47:Y48"/>
    <mergeCell ref="Z47:Z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A47:A48"/>
    <mergeCell ref="B47:C48"/>
    <mergeCell ref="D47:D48"/>
    <mergeCell ref="E47:E48"/>
    <mergeCell ref="F47:F48"/>
    <mergeCell ref="G47:G48"/>
    <mergeCell ref="B46:C46"/>
    <mergeCell ref="D46:E46"/>
    <mergeCell ref="F46:G46"/>
    <mergeCell ref="H46:I46"/>
    <mergeCell ref="J46:K46"/>
    <mergeCell ref="L46:M46"/>
    <mergeCell ref="Z42:Z43"/>
    <mergeCell ref="AA42:AA43"/>
    <mergeCell ref="AB42:AB43"/>
    <mergeCell ref="AC42:AC43"/>
    <mergeCell ref="AD42:AD43"/>
    <mergeCell ref="AE42:AE43"/>
    <mergeCell ref="S42:S43"/>
    <mergeCell ref="T42:T43"/>
    <mergeCell ref="V42:V43"/>
    <mergeCell ref="W42:W43"/>
    <mergeCell ref="X42:X43"/>
    <mergeCell ref="Y42:Y43"/>
    <mergeCell ref="L42:M43"/>
    <mergeCell ref="N42:N43"/>
    <mergeCell ref="O42:O43"/>
    <mergeCell ref="P42:P43"/>
    <mergeCell ref="Q42:Q43"/>
    <mergeCell ref="R42:R43"/>
    <mergeCell ref="F42:F43"/>
    <mergeCell ref="G42:G43"/>
    <mergeCell ref="H42:H43"/>
    <mergeCell ref="I42:I43"/>
    <mergeCell ref="J42:J43"/>
    <mergeCell ref="K42:K43"/>
    <mergeCell ref="AA40:AA41"/>
    <mergeCell ref="AB40:AB41"/>
    <mergeCell ref="AC40:AC41"/>
    <mergeCell ref="AD40:AD41"/>
    <mergeCell ref="AE40:AE41"/>
    <mergeCell ref="A42:A43"/>
    <mergeCell ref="B42:B43"/>
    <mergeCell ref="C42:C43"/>
    <mergeCell ref="D42:D43"/>
    <mergeCell ref="E42:E43"/>
    <mergeCell ref="T40:T41"/>
    <mergeCell ref="V40:V41"/>
    <mergeCell ref="W40:W41"/>
    <mergeCell ref="X40:X41"/>
    <mergeCell ref="Y40:Y41"/>
    <mergeCell ref="Z40:Z41"/>
    <mergeCell ref="N40:N41"/>
    <mergeCell ref="O40:O41"/>
    <mergeCell ref="P40:P41"/>
    <mergeCell ref="Q40:Q41"/>
    <mergeCell ref="R40:R41"/>
    <mergeCell ref="S40:S41"/>
    <mergeCell ref="G40:G41"/>
    <mergeCell ref="H40:H41"/>
    <mergeCell ref="I40:I41"/>
    <mergeCell ref="J40:K41"/>
    <mergeCell ref="L40:L41"/>
    <mergeCell ref="M40:M41"/>
    <mergeCell ref="A40:A41"/>
    <mergeCell ref="B40:B41"/>
    <mergeCell ref="C40:C41"/>
    <mergeCell ref="D40:D41"/>
    <mergeCell ref="E40:E41"/>
    <mergeCell ref="F40:F41"/>
    <mergeCell ref="Z38:Z39"/>
    <mergeCell ref="AA38:AA39"/>
    <mergeCell ref="AB38:AB39"/>
    <mergeCell ref="AC38:AC39"/>
    <mergeCell ref="AD38:AD39"/>
    <mergeCell ref="AE38:AE39"/>
    <mergeCell ref="S38:S39"/>
    <mergeCell ref="T38:T39"/>
    <mergeCell ref="V38:V39"/>
    <mergeCell ref="W38:W39"/>
    <mergeCell ref="X38:X39"/>
    <mergeCell ref="Y38:Y39"/>
    <mergeCell ref="M38:M39"/>
    <mergeCell ref="N38:N39"/>
    <mergeCell ref="O38:O39"/>
    <mergeCell ref="P38:P39"/>
    <mergeCell ref="Q38:Q39"/>
    <mergeCell ref="R38:R39"/>
    <mergeCell ref="F38:F39"/>
    <mergeCell ref="G38:G39"/>
    <mergeCell ref="H38:I39"/>
    <mergeCell ref="J38:J39"/>
    <mergeCell ref="K38:K39"/>
    <mergeCell ref="L38:L39"/>
    <mergeCell ref="AA36:AA37"/>
    <mergeCell ref="AB36:AB37"/>
    <mergeCell ref="AC36:AC37"/>
    <mergeCell ref="AD36:AD37"/>
    <mergeCell ref="AE36:AE37"/>
    <mergeCell ref="A38:A39"/>
    <mergeCell ref="B38:B39"/>
    <mergeCell ref="C38:C39"/>
    <mergeCell ref="D38:D39"/>
    <mergeCell ref="E38:E39"/>
    <mergeCell ref="T36:T37"/>
    <mergeCell ref="V36:V37"/>
    <mergeCell ref="W36:W37"/>
    <mergeCell ref="X36:X37"/>
    <mergeCell ref="Y36:Y37"/>
    <mergeCell ref="Z36:Z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A37"/>
    <mergeCell ref="B36:B37"/>
    <mergeCell ref="C36:C37"/>
    <mergeCell ref="D36:D37"/>
    <mergeCell ref="E36:E37"/>
    <mergeCell ref="F36:G37"/>
    <mergeCell ref="Z34:Z35"/>
    <mergeCell ref="AA34:AA35"/>
    <mergeCell ref="AB34:AB35"/>
    <mergeCell ref="AC34:AC35"/>
    <mergeCell ref="AD34:AD35"/>
    <mergeCell ref="AE34:AE35"/>
    <mergeCell ref="S34:S35"/>
    <mergeCell ref="T34:T35"/>
    <mergeCell ref="V34:V35"/>
    <mergeCell ref="W34:W35"/>
    <mergeCell ref="X34:X35"/>
    <mergeCell ref="Y34:Y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A32:AA33"/>
    <mergeCell ref="AB32:AB33"/>
    <mergeCell ref="AC32:AC33"/>
    <mergeCell ref="AD32:AD33"/>
    <mergeCell ref="AE32:AE33"/>
    <mergeCell ref="A34:A35"/>
    <mergeCell ref="B34:B35"/>
    <mergeCell ref="C34:C35"/>
    <mergeCell ref="D34:E35"/>
    <mergeCell ref="F34:F35"/>
    <mergeCell ref="T32:T33"/>
    <mergeCell ref="V32:V33"/>
    <mergeCell ref="W32:W33"/>
    <mergeCell ref="X32:X33"/>
    <mergeCell ref="Y32:Y33"/>
    <mergeCell ref="Z32:Z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32:A33"/>
    <mergeCell ref="B32:C33"/>
    <mergeCell ref="D32:D33"/>
    <mergeCell ref="E32:E33"/>
    <mergeCell ref="F32:F33"/>
    <mergeCell ref="G32:G33"/>
    <mergeCell ref="B31:C31"/>
    <mergeCell ref="D31:E31"/>
    <mergeCell ref="F31:G31"/>
    <mergeCell ref="H31:I31"/>
    <mergeCell ref="J31:K31"/>
    <mergeCell ref="L31:M31"/>
    <mergeCell ref="Z27:Z28"/>
    <mergeCell ref="AA27:AA28"/>
    <mergeCell ref="AB27:AB28"/>
    <mergeCell ref="AC27:AC28"/>
    <mergeCell ref="AD27:AD28"/>
    <mergeCell ref="AE27:AE28"/>
    <mergeCell ref="S27:S28"/>
    <mergeCell ref="T27:T28"/>
    <mergeCell ref="V27:V28"/>
    <mergeCell ref="W27:W28"/>
    <mergeCell ref="X27:X28"/>
    <mergeCell ref="Y27:Y28"/>
    <mergeCell ref="L27:M28"/>
    <mergeCell ref="N27:N28"/>
    <mergeCell ref="O27:O28"/>
    <mergeCell ref="P27:P28"/>
    <mergeCell ref="Q27:Q28"/>
    <mergeCell ref="R27:R28"/>
    <mergeCell ref="F27:F28"/>
    <mergeCell ref="G27:G28"/>
    <mergeCell ref="H27:H28"/>
    <mergeCell ref="I27:I28"/>
    <mergeCell ref="J27:J28"/>
    <mergeCell ref="K27:K28"/>
    <mergeCell ref="AA25:AA26"/>
    <mergeCell ref="AB25:AB26"/>
    <mergeCell ref="AC25:AC26"/>
    <mergeCell ref="AD25:AD26"/>
    <mergeCell ref="AE25:AE26"/>
    <mergeCell ref="A27:A28"/>
    <mergeCell ref="B27:B28"/>
    <mergeCell ref="C27:C28"/>
    <mergeCell ref="D27:D28"/>
    <mergeCell ref="E27:E28"/>
    <mergeCell ref="T25:T26"/>
    <mergeCell ref="V25:V26"/>
    <mergeCell ref="W25:W26"/>
    <mergeCell ref="X25:X26"/>
    <mergeCell ref="Y25:Y26"/>
    <mergeCell ref="Z25:Z26"/>
    <mergeCell ref="N25:N26"/>
    <mergeCell ref="O25:O26"/>
    <mergeCell ref="P25:P26"/>
    <mergeCell ref="Q25:Q26"/>
    <mergeCell ref="R25:R26"/>
    <mergeCell ref="S25:S26"/>
    <mergeCell ref="G25:G26"/>
    <mergeCell ref="H25:H26"/>
    <mergeCell ref="I25:I26"/>
    <mergeCell ref="J25:K26"/>
    <mergeCell ref="L25:L26"/>
    <mergeCell ref="M25:M26"/>
    <mergeCell ref="A25:A26"/>
    <mergeCell ref="B25:B26"/>
    <mergeCell ref="C25:C26"/>
    <mergeCell ref="D25:D26"/>
    <mergeCell ref="E25:E26"/>
    <mergeCell ref="F25:F26"/>
    <mergeCell ref="Z23:Z24"/>
    <mergeCell ref="AA23:AA24"/>
    <mergeCell ref="AB23:AB24"/>
    <mergeCell ref="AC23:AC24"/>
    <mergeCell ref="AD23:AD24"/>
    <mergeCell ref="AE23:AE24"/>
    <mergeCell ref="S23:S24"/>
    <mergeCell ref="T23:T24"/>
    <mergeCell ref="V23:V24"/>
    <mergeCell ref="W23:W24"/>
    <mergeCell ref="X23:X24"/>
    <mergeCell ref="Y23:Y24"/>
    <mergeCell ref="M23:M24"/>
    <mergeCell ref="N23:N24"/>
    <mergeCell ref="O23:O24"/>
    <mergeCell ref="P23:P24"/>
    <mergeCell ref="Q23:Q24"/>
    <mergeCell ref="R23:R24"/>
    <mergeCell ref="F23:F24"/>
    <mergeCell ref="G23:G24"/>
    <mergeCell ref="H23:I24"/>
    <mergeCell ref="J23:J24"/>
    <mergeCell ref="K23:K24"/>
    <mergeCell ref="L23:L24"/>
    <mergeCell ref="AA21:AA22"/>
    <mergeCell ref="AB21:AB22"/>
    <mergeCell ref="AC21:AC22"/>
    <mergeCell ref="AD21:AD22"/>
    <mergeCell ref="AE21:AE22"/>
    <mergeCell ref="A23:A24"/>
    <mergeCell ref="B23:B24"/>
    <mergeCell ref="C23:C24"/>
    <mergeCell ref="D23:D24"/>
    <mergeCell ref="E23:E24"/>
    <mergeCell ref="T21:T22"/>
    <mergeCell ref="V21:V22"/>
    <mergeCell ref="W21:W22"/>
    <mergeCell ref="X21:X22"/>
    <mergeCell ref="Y21:Y22"/>
    <mergeCell ref="Z21:Z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G22"/>
    <mergeCell ref="Z19:Z20"/>
    <mergeCell ref="AA19:AA20"/>
    <mergeCell ref="AB19:AB20"/>
    <mergeCell ref="AC19:AC20"/>
    <mergeCell ref="AD19:AD20"/>
    <mergeCell ref="AE19:AE20"/>
    <mergeCell ref="S19:S20"/>
    <mergeCell ref="T19:T20"/>
    <mergeCell ref="V19:V20"/>
    <mergeCell ref="W19:W20"/>
    <mergeCell ref="X19:X20"/>
    <mergeCell ref="Y19:Y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A17:AA18"/>
    <mergeCell ref="AB17:AB18"/>
    <mergeCell ref="AC17:AC18"/>
    <mergeCell ref="AD17:AD18"/>
    <mergeCell ref="AE17:AE18"/>
    <mergeCell ref="A19:A20"/>
    <mergeCell ref="B19:B20"/>
    <mergeCell ref="C19:C20"/>
    <mergeCell ref="D19:E20"/>
    <mergeCell ref="F19:F20"/>
    <mergeCell ref="T17:T18"/>
    <mergeCell ref="V17:V18"/>
    <mergeCell ref="W17:W18"/>
    <mergeCell ref="X17:X18"/>
    <mergeCell ref="Y17:Y18"/>
    <mergeCell ref="Z17:Z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A17:A18"/>
    <mergeCell ref="B17:C18"/>
    <mergeCell ref="D17:D18"/>
    <mergeCell ref="E17:E18"/>
    <mergeCell ref="F17:F18"/>
    <mergeCell ref="G17:G18"/>
    <mergeCell ref="B16:C16"/>
    <mergeCell ref="D16:E16"/>
    <mergeCell ref="F16:G16"/>
    <mergeCell ref="H16:I16"/>
    <mergeCell ref="J16:K16"/>
    <mergeCell ref="L16:M16"/>
    <mergeCell ref="Z13:Z14"/>
    <mergeCell ref="AA13:AA14"/>
    <mergeCell ref="AB13:AB14"/>
    <mergeCell ref="AC13:AC14"/>
    <mergeCell ref="AD13:AD14"/>
    <mergeCell ref="AE13:AE14"/>
    <mergeCell ref="S13:S14"/>
    <mergeCell ref="T13:T14"/>
    <mergeCell ref="V13:V14"/>
    <mergeCell ref="W13:W14"/>
    <mergeCell ref="X13:X14"/>
    <mergeCell ref="Y13:Y14"/>
    <mergeCell ref="L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J13:J14"/>
    <mergeCell ref="K13:K14"/>
    <mergeCell ref="AA11:AA12"/>
    <mergeCell ref="AB11:AB12"/>
    <mergeCell ref="AC11:AC12"/>
    <mergeCell ref="AD11:AD12"/>
    <mergeCell ref="AE11:AE12"/>
    <mergeCell ref="A13:A14"/>
    <mergeCell ref="B13:B14"/>
    <mergeCell ref="C13:C14"/>
    <mergeCell ref="D13:D14"/>
    <mergeCell ref="E13:E14"/>
    <mergeCell ref="T11:T12"/>
    <mergeCell ref="V11:V12"/>
    <mergeCell ref="W11:W12"/>
    <mergeCell ref="X11:X12"/>
    <mergeCell ref="Y11:Y12"/>
    <mergeCell ref="Z11:Z12"/>
    <mergeCell ref="N11:N12"/>
    <mergeCell ref="O11:O12"/>
    <mergeCell ref="P11:P12"/>
    <mergeCell ref="Q11:Q12"/>
    <mergeCell ref="R11:R12"/>
    <mergeCell ref="S11:S12"/>
    <mergeCell ref="G11:G12"/>
    <mergeCell ref="H11:H12"/>
    <mergeCell ref="I11:I12"/>
    <mergeCell ref="J11:K12"/>
    <mergeCell ref="L11:L12"/>
    <mergeCell ref="M11:M12"/>
    <mergeCell ref="A11:A12"/>
    <mergeCell ref="B11:B12"/>
    <mergeCell ref="C11:C12"/>
    <mergeCell ref="D11:D12"/>
    <mergeCell ref="E11:E12"/>
    <mergeCell ref="F11:F12"/>
    <mergeCell ref="Z9:Z10"/>
    <mergeCell ref="AA9:AA10"/>
    <mergeCell ref="AB9:AB10"/>
    <mergeCell ref="AC9:AC10"/>
    <mergeCell ref="AD9:AD10"/>
    <mergeCell ref="AE9:AE10"/>
    <mergeCell ref="S9:S10"/>
    <mergeCell ref="T9:T10"/>
    <mergeCell ref="V9:V10"/>
    <mergeCell ref="W9:W10"/>
    <mergeCell ref="X9:X10"/>
    <mergeCell ref="Y9:Y10"/>
    <mergeCell ref="M9:M10"/>
    <mergeCell ref="N9:N10"/>
    <mergeCell ref="O9:O10"/>
    <mergeCell ref="P9:P10"/>
    <mergeCell ref="Q9:Q10"/>
    <mergeCell ref="R9:R10"/>
    <mergeCell ref="F9:F10"/>
    <mergeCell ref="G9:G10"/>
    <mergeCell ref="H9:I10"/>
    <mergeCell ref="J9:J10"/>
    <mergeCell ref="K9:K10"/>
    <mergeCell ref="L9:L10"/>
    <mergeCell ref="AA7:AA8"/>
    <mergeCell ref="AB7:AB8"/>
    <mergeCell ref="AC7:AC8"/>
    <mergeCell ref="AD7:AD8"/>
    <mergeCell ref="AE7:AE8"/>
    <mergeCell ref="A9:A10"/>
    <mergeCell ref="B9:B10"/>
    <mergeCell ref="C9:C10"/>
    <mergeCell ref="D9:D10"/>
    <mergeCell ref="E9:E10"/>
    <mergeCell ref="T7:T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G8"/>
    <mergeCell ref="Z5:Z6"/>
    <mergeCell ref="AA5:AA6"/>
    <mergeCell ref="AB5:AB6"/>
    <mergeCell ref="AC5:AC6"/>
    <mergeCell ref="AD5:AD6"/>
    <mergeCell ref="AE5:AE6"/>
    <mergeCell ref="S5:S6"/>
    <mergeCell ref="T5:T6"/>
    <mergeCell ref="V5:V6"/>
    <mergeCell ref="W5:W6"/>
    <mergeCell ref="X5:X6"/>
    <mergeCell ref="Y5:Y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A3:AA4"/>
    <mergeCell ref="AB3:AB4"/>
    <mergeCell ref="AC3:AC4"/>
    <mergeCell ref="AD3:AD4"/>
    <mergeCell ref="AE3:AE4"/>
    <mergeCell ref="A5:A6"/>
    <mergeCell ref="B5:B6"/>
    <mergeCell ref="C5:C6"/>
    <mergeCell ref="D5:E6"/>
    <mergeCell ref="F5:F6"/>
    <mergeCell ref="T3:T4"/>
    <mergeCell ref="V3:V4"/>
    <mergeCell ref="W3:W4"/>
    <mergeCell ref="X3:X4"/>
    <mergeCell ref="Y3:Y4"/>
    <mergeCell ref="Z3:Z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3:A4"/>
    <mergeCell ref="B3:C4"/>
    <mergeCell ref="D3:D4"/>
    <mergeCell ref="E3:E4"/>
    <mergeCell ref="F3:F4"/>
    <mergeCell ref="G3:G4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AE72"/>
  <sheetViews>
    <sheetView zoomScalePageLayoutView="0" workbookViewId="0" topLeftCell="D2">
      <selection activeCell="AF8" sqref="AF8"/>
    </sheetView>
  </sheetViews>
  <sheetFormatPr defaultColWidth="9.140625" defaultRowHeight="15"/>
  <cols>
    <col min="1" max="1" width="27.57421875" style="0" bestFit="1" customWidth="1"/>
    <col min="8" max="9" width="0" style="0" hidden="1" customWidth="1"/>
    <col min="10" max="12" width="8.7109375" style="0" hidden="1" customWidth="1"/>
    <col min="13" max="13" width="10.7109375" style="0" hidden="1" customWidth="1"/>
    <col min="14" max="20" width="9.140625" style="0" hidden="1" customWidth="1"/>
    <col min="21" max="21" width="15.28125" style="0" customWidth="1"/>
    <col min="22" max="22" width="26.140625" style="0" bestFit="1" customWidth="1"/>
  </cols>
  <sheetData>
    <row r="1" ht="15" thickBot="1"/>
    <row r="2" spans="1:30" ht="16.5" thickBot="1" thickTop="1">
      <c r="A2" s="3" t="s">
        <v>639</v>
      </c>
      <c r="B2" s="179" t="str">
        <f>A3</f>
        <v>TÜRR LA</v>
      </c>
      <c r="C2" s="179"/>
      <c r="D2" s="179" t="str">
        <f>A5</f>
        <v>BIG 1</v>
      </c>
      <c r="E2" s="179"/>
      <c r="F2" s="179" t="str">
        <f>A7</f>
        <v>BIG 3</v>
      </c>
      <c r="G2" s="179"/>
      <c r="H2" s="188">
        <f>A9</f>
        <v>0</v>
      </c>
      <c r="I2" s="188"/>
      <c r="J2" s="188" t="str">
        <f>A11</f>
        <v>TÜRR A</v>
      </c>
      <c r="K2" s="188"/>
      <c r="L2" s="179">
        <f>A13</f>
        <v>0</v>
      </c>
      <c r="M2" s="179"/>
      <c r="N2" s="1"/>
      <c r="V2" s="6" t="s">
        <v>7</v>
      </c>
      <c r="W2" s="4" t="s">
        <v>1</v>
      </c>
      <c r="X2" s="4" t="s">
        <v>2</v>
      </c>
      <c r="Y2" s="4" t="s">
        <v>0</v>
      </c>
      <c r="Z2" s="4" t="s">
        <v>3</v>
      </c>
      <c r="AA2" s="4" t="s">
        <v>4</v>
      </c>
      <c r="AB2" s="4" t="s">
        <v>5</v>
      </c>
      <c r="AC2" s="4" t="s">
        <v>64</v>
      </c>
      <c r="AD2" s="5" t="s">
        <v>6</v>
      </c>
    </row>
    <row r="3" spans="1:31" ht="15.75" customHeight="1" thickTop="1">
      <c r="A3" s="182" t="s">
        <v>599</v>
      </c>
      <c r="B3" s="183"/>
      <c r="C3" s="184"/>
      <c r="D3" s="186">
        <v>6</v>
      </c>
      <c r="E3" s="180">
        <v>1</v>
      </c>
      <c r="F3" s="186">
        <v>5</v>
      </c>
      <c r="G3" s="180">
        <v>6</v>
      </c>
      <c r="H3" s="186"/>
      <c r="I3" s="180"/>
      <c r="J3" s="186"/>
      <c r="K3" s="180"/>
      <c r="L3" s="186"/>
      <c r="M3" s="180"/>
      <c r="N3" s="187">
        <f>IF(B3=C3,1,IF(B3&gt;C3,3,IF(B3&lt;C3,0)))</f>
        <v>1</v>
      </c>
      <c r="O3" s="187">
        <f>IF(D3=E3,1,IF(D3&gt;E3,3,IF(D3&lt;E3,0)))</f>
        <v>3</v>
      </c>
      <c r="P3" s="187">
        <f>IF(F3=G3,1,IF(F3&gt;G3,3,IF(F3&lt;G3,0)))</f>
        <v>0</v>
      </c>
      <c r="Q3" s="187">
        <f>IF(H3=I3,1,IF(H3&gt;I3,3,IF(H3&lt;I3,0)))</f>
        <v>1</v>
      </c>
      <c r="R3" s="187">
        <f>IF(J3=K3,1,IF(J3&gt;K3,3,IF(J3&lt;K3,0)))</f>
        <v>1</v>
      </c>
      <c r="S3" s="187">
        <f aca="true" t="shared" si="0" ref="S3:S14">IF(L3=M3,1,IF(L3&gt;M3,3,IF(L3&lt;M3,0)))</f>
        <v>1</v>
      </c>
      <c r="T3" s="187">
        <f>COUNTBLANK(B3:M3)/2</f>
        <v>4</v>
      </c>
      <c r="U3" s="2"/>
      <c r="V3" s="156" t="str">
        <f>A3</f>
        <v>TÜRR LA</v>
      </c>
      <c r="W3" s="153">
        <f>COUNT(B3:M3)/2</f>
        <v>2</v>
      </c>
      <c r="X3" s="153">
        <f>COUNTIF(N3:S3,3)</f>
        <v>1</v>
      </c>
      <c r="Y3" s="153">
        <f>COUNTIF(N3:S3,1)-T3</f>
        <v>0</v>
      </c>
      <c r="Z3" s="153">
        <f>COUNTIF(N3:S3,0)</f>
        <v>1</v>
      </c>
      <c r="AA3" s="153">
        <f>SUM(D3+F3+H3+J3+L3)</f>
        <v>11</v>
      </c>
      <c r="AB3" s="153">
        <f>SUM(E3+G3+I3+K3+M3)</f>
        <v>7</v>
      </c>
      <c r="AC3" s="146">
        <f>SUM(AA3-AB3)</f>
        <v>4</v>
      </c>
      <c r="AD3" s="149">
        <f>X3*2+Y3+Z3</f>
        <v>3</v>
      </c>
      <c r="AE3" s="147" t="s">
        <v>636</v>
      </c>
    </row>
    <row r="4" spans="1:31" ht="15" customHeight="1">
      <c r="A4" s="181"/>
      <c r="B4" s="185"/>
      <c r="C4" s="164"/>
      <c r="D4" s="175"/>
      <c r="E4" s="165"/>
      <c r="F4" s="175"/>
      <c r="G4" s="165"/>
      <c r="H4" s="175"/>
      <c r="I4" s="165"/>
      <c r="J4" s="175"/>
      <c r="K4" s="165"/>
      <c r="L4" s="175"/>
      <c r="M4" s="165"/>
      <c r="N4" s="187">
        <f>IF(F4=G4,1,IF(F4&gt;G4,3,IF(F4&lt;G4,0)))</f>
        <v>1</v>
      </c>
      <c r="O4" s="187">
        <f>IF(H4=I4,1,IF(H4&gt;I4,3,IF(H4&lt;I4,0)))</f>
        <v>1</v>
      </c>
      <c r="P4" s="187">
        <f>IF(I4=J4,1,IF(I4&gt;J4,3,IF(I4&lt;J4,0)))</f>
        <v>1</v>
      </c>
      <c r="Q4" s="187">
        <f>IF(J4=K4,1,IF(J4&gt;K4,3,IF(J4&lt;K4,0)))</f>
        <v>1</v>
      </c>
      <c r="R4" s="187">
        <f>IF(K4=L4,1,IF(K4&gt;L4,3,IF(K4&lt;L4,0)))</f>
        <v>1</v>
      </c>
      <c r="S4" s="187">
        <f t="shared" si="0"/>
        <v>1</v>
      </c>
      <c r="T4" s="187"/>
      <c r="U4" s="2"/>
      <c r="V4" s="156"/>
      <c r="W4" s="153"/>
      <c r="X4" s="153"/>
      <c r="Y4" s="153"/>
      <c r="Z4" s="153"/>
      <c r="AA4" s="153"/>
      <c r="AB4" s="153"/>
      <c r="AC4" s="146"/>
      <c r="AD4" s="149"/>
      <c r="AE4" s="147"/>
    </row>
    <row r="5" spans="1:31" ht="15" customHeight="1">
      <c r="A5" s="181" t="s">
        <v>609</v>
      </c>
      <c r="B5" s="161">
        <v>1</v>
      </c>
      <c r="C5" s="165">
        <v>6</v>
      </c>
      <c r="D5" s="162"/>
      <c r="E5" s="164"/>
      <c r="F5" s="175">
        <v>4</v>
      </c>
      <c r="G5" s="165">
        <v>8</v>
      </c>
      <c r="H5" s="175"/>
      <c r="I5" s="165"/>
      <c r="J5" s="175"/>
      <c r="K5" s="165"/>
      <c r="L5" s="175"/>
      <c r="M5" s="165"/>
      <c r="N5" s="187">
        <f>IF(B5=C5,1,IF(B5&gt;C5,3,IF(B5&lt;C5,0)))</f>
        <v>0</v>
      </c>
      <c r="O5" s="187">
        <f>IF(D5=E5,1,IF(D5&gt;E5,3,IF(D5&lt;E5,0)))</f>
        <v>1</v>
      </c>
      <c r="P5" s="187">
        <f>IF(F5=G5,1,IF(F5&gt;G5,3,IF(F5&lt;G5,0)))</f>
        <v>0</v>
      </c>
      <c r="Q5" s="187">
        <f>IF(H5=I5,1,IF(H5&gt;I5,3,IF(H5&lt;I5,0)))</f>
        <v>1</v>
      </c>
      <c r="R5" s="187">
        <f>IF(J5=K5,1,IF(J5&gt;K5,3,IF(J5&lt;K5,0)))</f>
        <v>1</v>
      </c>
      <c r="S5" s="187">
        <f t="shared" si="0"/>
        <v>1</v>
      </c>
      <c r="T5" s="187">
        <f>COUNTBLANK(B5:M5)/2</f>
        <v>4</v>
      </c>
      <c r="U5" s="2"/>
      <c r="V5" s="156" t="str">
        <f>A5</f>
        <v>BIG 1</v>
      </c>
      <c r="W5" s="153">
        <f>COUNT(B5:M5)/2</f>
        <v>2</v>
      </c>
      <c r="X5" s="153">
        <f>COUNTIF(N5:S5,3)</f>
        <v>0</v>
      </c>
      <c r="Y5" s="153">
        <f>COUNTIF(N5:S5,1)-T5</f>
        <v>0</v>
      </c>
      <c r="Z5" s="153">
        <f>COUNTIF(N5:S5,0)</f>
        <v>2</v>
      </c>
      <c r="AA5" s="153">
        <f>SUM(B5+F5+H5+J5+L5)</f>
        <v>5</v>
      </c>
      <c r="AB5" s="153">
        <f>SUM(C5+G5+I5+K5+M5)</f>
        <v>14</v>
      </c>
      <c r="AC5" s="146">
        <f>SUM(AA5-AB5)</f>
        <v>-9</v>
      </c>
      <c r="AD5" s="149">
        <f>X5*2+Y5+Z5</f>
        <v>2</v>
      </c>
      <c r="AE5" s="155" t="s">
        <v>634</v>
      </c>
    </row>
    <row r="6" spans="1:31" ht="15" customHeight="1">
      <c r="A6" s="181"/>
      <c r="B6" s="161"/>
      <c r="C6" s="165"/>
      <c r="D6" s="162"/>
      <c r="E6" s="164"/>
      <c r="F6" s="175"/>
      <c r="G6" s="165"/>
      <c r="H6" s="175"/>
      <c r="I6" s="165"/>
      <c r="J6" s="175"/>
      <c r="K6" s="165"/>
      <c r="L6" s="175"/>
      <c r="M6" s="165"/>
      <c r="N6" s="187">
        <f>IF(F6=G6,1,IF(F6&gt;G6,3,IF(F6&lt;G6,0)))</f>
        <v>1</v>
      </c>
      <c r="O6" s="187">
        <f>IF(H6=I6,1,IF(H6&gt;I6,3,IF(H6&lt;I6,0)))</f>
        <v>1</v>
      </c>
      <c r="P6" s="187">
        <f>IF(I6=J6,1,IF(I6&gt;J6,3,IF(I6&lt;J6,0)))</f>
        <v>1</v>
      </c>
      <c r="Q6" s="187">
        <f>IF(J6=K6,1,IF(J6&gt;K6,3,IF(J6&lt;K6,0)))</f>
        <v>1</v>
      </c>
      <c r="R6" s="187">
        <f>IF(K6=L6,1,IF(K6&gt;L6,3,IF(K6&lt;L6,0)))</f>
        <v>1</v>
      </c>
      <c r="S6" s="187">
        <f t="shared" si="0"/>
        <v>1</v>
      </c>
      <c r="T6" s="187"/>
      <c r="U6" s="2"/>
      <c r="V6" s="156"/>
      <c r="W6" s="153"/>
      <c r="X6" s="153"/>
      <c r="Y6" s="153"/>
      <c r="Z6" s="153"/>
      <c r="AA6" s="153"/>
      <c r="AB6" s="153"/>
      <c r="AC6" s="146"/>
      <c r="AD6" s="149"/>
      <c r="AE6" s="155"/>
    </row>
    <row r="7" spans="1:31" ht="15" customHeight="1">
      <c r="A7" s="160" t="s">
        <v>602</v>
      </c>
      <c r="B7" s="161">
        <v>6</v>
      </c>
      <c r="C7" s="165">
        <v>5</v>
      </c>
      <c r="D7" s="175">
        <v>8</v>
      </c>
      <c r="E7" s="165">
        <v>4</v>
      </c>
      <c r="F7" s="162"/>
      <c r="G7" s="164"/>
      <c r="H7" s="175"/>
      <c r="I7" s="165"/>
      <c r="J7" s="175"/>
      <c r="K7" s="165"/>
      <c r="L7" s="175"/>
      <c r="M7" s="165"/>
      <c r="N7" s="187">
        <f>IF(B7=C7,1,IF(B7&gt;C7,3,IF(B7&lt;C7,0)))</f>
        <v>3</v>
      </c>
      <c r="O7" s="187">
        <f>IF(D7=E7,1,IF(D7&gt;E7,3,IF(D7&lt;E7,0)))</f>
        <v>3</v>
      </c>
      <c r="P7" s="187">
        <f>IF(F7=G7,1,IF(F7&gt;G7,3,IF(F7&lt;G7,0)))</f>
        <v>1</v>
      </c>
      <c r="Q7" s="187">
        <f>IF(H7=I7,1,IF(H7&gt;I7,3,IF(H7&lt;I7,0)))</f>
        <v>1</v>
      </c>
      <c r="R7" s="187">
        <f>IF(J7=K7,1,IF(J7&gt;K7,3,IF(J7&lt;K7,0)))</f>
        <v>1</v>
      </c>
      <c r="S7" s="187">
        <f t="shared" si="0"/>
        <v>1</v>
      </c>
      <c r="T7" s="187">
        <f>COUNTBLANK(B7:M7)/2</f>
        <v>4</v>
      </c>
      <c r="U7" s="2"/>
      <c r="V7" s="156" t="str">
        <f>A7</f>
        <v>BIG 3</v>
      </c>
      <c r="W7" s="153">
        <f>COUNT(B7:M7)/2</f>
        <v>2</v>
      </c>
      <c r="X7" s="153">
        <f>COUNTIF(N7:S7,3)</f>
        <v>2</v>
      </c>
      <c r="Y7" s="153">
        <f>COUNTIF(N7:S7,1)-T7</f>
        <v>0</v>
      </c>
      <c r="Z7" s="153">
        <f>COUNTIF(N7:S7,0)</f>
        <v>0</v>
      </c>
      <c r="AA7" s="153">
        <f>SUM(D7+B7+H7+J7+L7)</f>
        <v>14</v>
      </c>
      <c r="AB7" s="153">
        <f>SUM(E7+C7+I7+K7+M7)</f>
        <v>9</v>
      </c>
      <c r="AC7" s="146">
        <f>SUM(AA7-AB7)</f>
        <v>5</v>
      </c>
      <c r="AD7" s="149">
        <f>X7*2+Y7+Z7</f>
        <v>4</v>
      </c>
      <c r="AE7" s="147" t="s">
        <v>637</v>
      </c>
    </row>
    <row r="8" spans="1:31" ht="15" customHeight="1">
      <c r="A8" s="160"/>
      <c r="B8" s="161"/>
      <c r="C8" s="165"/>
      <c r="D8" s="175"/>
      <c r="E8" s="165"/>
      <c r="F8" s="162"/>
      <c r="G8" s="164"/>
      <c r="H8" s="175"/>
      <c r="I8" s="165"/>
      <c r="J8" s="175"/>
      <c r="K8" s="165"/>
      <c r="L8" s="175"/>
      <c r="M8" s="165"/>
      <c r="N8" s="187">
        <f>IF(F8=G8,1,IF(F8&gt;G8,3,IF(F8&lt;G8,0)))</f>
        <v>1</v>
      </c>
      <c r="O8" s="187">
        <f>IF(H8=I8,1,IF(H8&gt;I8,3,IF(H8&lt;I8,0)))</f>
        <v>1</v>
      </c>
      <c r="P8" s="187">
        <f>IF(I8=J8,1,IF(I8&gt;J8,3,IF(I8&lt;J8,0)))</f>
        <v>1</v>
      </c>
      <c r="Q8" s="187">
        <f>IF(J8=K8,1,IF(J8&gt;K8,3,IF(J8&lt;K8,0)))</f>
        <v>1</v>
      </c>
      <c r="R8" s="187">
        <f>IF(K8=L8,1,IF(K8&gt;L8,3,IF(K8&lt;L8,0)))</f>
        <v>1</v>
      </c>
      <c r="S8" s="187">
        <f t="shared" si="0"/>
        <v>1</v>
      </c>
      <c r="T8" s="187"/>
      <c r="U8" s="2"/>
      <c r="V8" s="156"/>
      <c r="W8" s="153"/>
      <c r="X8" s="153"/>
      <c r="Y8" s="153"/>
      <c r="Z8" s="153"/>
      <c r="AA8" s="153"/>
      <c r="AB8" s="153"/>
      <c r="AC8" s="146"/>
      <c r="AD8" s="149"/>
      <c r="AE8" s="147"/>
    </row>
    <row r="9" spans="1:31" ht="15" customHeight="1" hidden="1">
      <c r="A9" s="181"/>
      <c r="B9" s="161"/>
      <c r="C9" s="165"/>
      <c r="D9" s="175"/>
      <c r="E9" s="165"/>
      <c r="F9" s="175"/>
      <c r="G9" s="165"/>
      <c r="H9" s="162"/>
      <c r="I9" s="164"/>
      <c r="J9" s="175"/>
      <c r="K9" s="165"/>
      <c r="L9" s="175"/>
      <c r="M9" s="165"/>
      <c r="N9" s="187">
        <f>IF(B9=C9,1,IF(B9&gt;C9,3,IF(B9&lt;C9,0)))</f>
        <v>1</v>
      </c>
      <c r="O9" s="187">
        <f>IF(D9=E9,1,IF(D9&gt;E9,3,IF(D9&lt;E9,0)))</f>
        <v>1</v>
      </c>
      <c r="P9" s="187">
        <f>IF(F9=G9,1,IF(F9&gt;G9,3,IF(F9&lt;G9,0)))</f>
        <v>1</v>
      </c>
      <c r="Q9" s="187">
        <f>IF(H9=I9,1,IF(H9&gt;I9,3,IF(H9&lt;I9,0)))</f>
        <v>1</v>
      </c>
      <c r="R9" s="187">
        <f>IF(J9=K9,1,IF(J9&gt;K9,3,IF(J9&lt;K9,0)))</f>
        <v>1</v>
      </c>
      <c r="S9" s="187">
        <f t="shared" si="0"/>
        <v>1</v>
      </c>
      <c r="T9" s="187">
        <f>COUNTBLANK(B9:M9)/2</f>
        <v>6</v>
      </c>
      <c r="U9" s="2"/>
      <c r="V9" s="189">
        <f>A9</f>
        <v>0</v>
      </c>
      <c r="W9" s="153">
        <f>COUNT(B9:M9)/2</f>
        <v>0</v>
      </c>
      <c r="X9" s="153">
        <f>COUNTIF(N9:S9,3)</f>
        <v>0</v>
      </c>
      <c r="Y9" s="153">
        <f>COUNTIF(N9:S9,1)-T9</f>
        <v>0</v>
      </c>
      <c r="Z9" s="153">
        <f>COUNTIF(N9:S9,0)</f>
        <v>0</v>
      </c>
      <c r="AA9" s="153">
        <f>SUM(D9+F9+B9+J9+L9)</f>
        <v>0</v>
      </c>
      <c r="AB9" s="153">
        <f>SUM(E9+G9+C9+K9+M9)</f>
        <v>0</v>
      </c>
      <c r="AC9" s="146">
        <f>SUM(AA9-AB9)</f>
        <v>0</v>
      </c>
      <c r="AD9" s="149">
        <f>X9*2+Y9+Z9</f>
        <v>0</v>
      </c>
      <c r="AE9" s="147"/>
    </row>
    <row r="10" spans="1:31" ht="15" customHeight="1" hidden="1">
      <c r="A10" s="181"/>
      <c r="B10" s="161"/>
      <c r="C10" s="165"/>
      <c r="D10" s="175"/>
      <c r="E10" s="165"/>
      <c r="F10" s="175"/>
      <c r="G10" s="165"/>
      <c r="H10" s="162"/>
      <c r="I10" s="164"/>
      <c r="J10" s="175"/>
      <c r="K10" s="165"/>
      <c r="L10" s="175"/>
      <c r="M10" s="165"/>
      <c r="N10" s="187">
        <f>IF(F10=G10,1,IF(F10&gt;G10,3,IF(F10&lt;G10,0)))</f>
        <v>1</v>
      </c>
      <c r="O10" s="187">
        <f>IF(H10=I10,1,IF(H10&gt;I10,3,IF(H10&lt;I10,0)))</f>
        <v>1</v>
      </c>
      <c r="P10" s="187">
        <f>IF(I10=J10,1,IF(I10&gt;J10,3,IF(I10&lt;J10,0)))</f>
        <v>1</v>
      </c>
      <c r="Q10" s="187">
        <f>IF(J10=K10,1,IF(J10&gt;K10,3,IF(J10&lt;K10,0)))</f>
        <v>1</v>
      </c>
      <c r="R10" s="187">
        <f>IF(K10=L10,1,IF(K10&gt;L10,3,IF(K10&lt;L10,0)))</f>
        <v>1</v>
      </c>
      <c r="S10" s="187">
        <f t="shared" si="0"/>
        <v>1</v>
      </c>
      <c r="T10" s="187"/>
      <c r="U10" s="2"/>
      <c r="V10" s="189"/>
      <c r="W10" s="153"/>
      <c r="X10" s="153"/>
      <c r="Y10" s="153"/>
      <c r="Z10" s="153"/>
      <c r="AA10" s="153"/>
      <c r="AB10" s="153"/>
      <c r="AC10" s="146"/>
      <c r="AD10" s="149"/>
      <c r="AE10" s="147"/>
    </row>
    <row r="11" spans="1:31" ht="15" customHeight="1" hidden="1">
      <c r="A11" s="190" t="s">
        <v>408</v>
      </c>
      <c r="B11" s="161"/>
      <c r="C11" s="165"/>
      <c r="D11" s="175"/>
      <c r="E11" s="165"/>
      <c r="F11" s="175"/>
      <c r="G11" s="165"/>
      <c r="H11" s="175"/>
      <c r="I11" s="165"/>
      <c r="J11" s="162"/>
      <c r="K11" s="164"/>
      <c r="L11" s="175"/>
      <c r="M11" s="165"/>
      <c r="N11" s="187">
        <f>IF(B11=C11,1,IF(B11&gt;C11,3,IF(B11&lt;C11,0)))</f>
        <v>1</v>
      </c>
      <c r="O11" s="187">
        <f>IF(D11=E11,1,IF(D11&gt;E11,3,IF(D11&lt;E11,0)))</f>
        <v>1</v>
      </c>
      <c r="P11" s="187">
        <f>IF(F11=G11,1,IF(F11&gt;G11,3,IF(F11&lt;G11,0)))</f>
        <v>1</v>
      </c>
      <c r="Q11" s="187">
        <f>IF(H11=I11,1,IF(H11&gt;I11,3,IF(H11&lt;I11,0)))</f>
        <v>1</v>
      </c>
      <c r="R11" s="187">
        <f>IF(J11=K11,1,IF(J11&gt;K11,3,IF(J11&lt;K11,0)))</f>
        <v>1</v>
      </c>
      <c r="S11" s="187">
        <f t="shared" si="0"/>
        <v>1</v>
      </c>
      <c r="T11" s="187">
        <f>COUNTBLANK(B11:M11)/2</f>
        <v>6</v>
      </c>
      <c r="U11" s="2"/>
      <c r="V11" s="156" t="str">
        <f>A11</f>
        <v>TÜRR A</v>
      </c>
      <c r="W11" s="153">
        <f>COUNT(B11:M11)/2</f>
        <v>0</v>
      </c>
      <c r="X11" s="153">
        <f>COUNTIF(N11:S11,3)</f>
        <v>0</v>
      </c>
      <c r="Y11" s="153">
        <f>COUNTIF(N11:S11,1)-T11</f>
        <v>0</v>
      </c>
      <c r="Z11" s="153">
        <f>COUNTIF(N11:S11,0)</f>
        <v>0</v>
      </c>
      <c r="AA11" s="153">
        <f>SUM(D11+F11+H11+B11+L11)</f>
        <v>0</v>
      </c>
      <c r="AB11" s="153">
        <f>SUM(E11+G11+I11+C11+M11)</f>
        <v>0</v>
      </c>
      <c r="AC11" s="146">
        <f>SUM(AA11-AB11)</f>
        <v>0</v>
      </c>
      <c r="AD11" s="149">
        <f>X11*2+Y11+Z11</f>
        <v>0</v>
      </c>
      <c r="AE11" s="157"/>
    </row>
    <row r="12" spans="1:31" ht="15" customHeight="1" hidden="1">
      <c r="A12" s="190"/>
      <c r="B12" s="161"/>
      <c r="C12" s="165"/>
      <c r="D12" s="175"/>
      <c r="E12" s="165"/>
      <c r="F12" s="175"/>
      <c r="G12" s="165"/>
      <c r="H12" s="175"/>
      <c r="I12" s="165"/>
      <c r="J12" s="162"/>
      <c r="K12" s="164"/>
      <c r="L12" s="175"/>
      <c r="M12" s="165"/>
      <c r="N12" s="187">
        <f>IF(F12=G12,1,IF(F12&gt;G12,3,IF(F12&lt;G12,0)))</f>
        <v>1</v>
      </c>
      <c r="O12" s="187">
        <f>IF(H12=I12,1,IF(H12&gt;I12,3,IF(H12&lt;I12,0)))</f>
        <v>1</v>
      </c>
      <c r="P12" s="187">
        <f>IF(I12=J12,1,IF(I12&gt;J12,3,IF(I12&lt;J12,0)))</f>
        <v>1</v>
      </c>
      <c r="Q12" s="187">
        <f>IF(J12=K12,1,IF(J12&gt;K12,3,IF(J12&lt;K12,0)))</f>
        <v>1</v>
      </c>
      <c r="R12" s="187">
        <f>IF(K12=L12,1,IF(K12&gt;L12,3,IF(K12&lt;L12,0)))</f>
        <v>1</v>
      </c>
      <c r="S12" s="187">
        <f t="shared" si="0"/>
        <v>1</v>
      </c>
      <c r="T12" s="187"/>
      <c r="U12" s="2"/>
      <c r="V12" s="156"/>
      <c r="W12" s="153"/>
      <c r="X12" s="153"/>
      <c r="Y12" s="153"/>
      <c r="Z12" s="153"/>
      <c r="AA12" s="153"/>
      <c r="AB12" s="153"/>
      <c r="AC12" s="146"/>
      <c r="AD12" s="149"/>
      <c r="AE12" s="157"/>
    </row>
    <row r="13" spans="1:31" ht="15" customHeight="1" hidden="1">
      <c r="A13" s="160"/>
      <c r="B13" s="161"/>
      <c r="C13" s="165"/>
      <c r="D13" s="175"/>
      <c r="E13" s="165"/>
      <c r="F13" s="175"/>
      <c r="G13" s="165"/>
      <c r="H13" s="175"/>
      <c r="I13" s="165"/>
      <c r="J13" s="175"/>
      <c r="K13" s="165"/>
      <c r="L13" s="162"/>
      <c r="M13" s="164"/>
      <c r="N13" s="187">
        <f>IF(B13=C13,1,IF(B13&gt;C13,3,IF(B13&lt;C13,0)))</f>
        <v>1</v>
      </c>
      <c r="O13" s="187">
        <f>IF(D13=E13,1,IF(D13&gt;E13,3,IF(D13&lt;E13,0)))</f>
        <v>1</v>
      </c>
      <c r="P13" s="187">
        <f>IF(F13=G13,1,IF(F13&gt;G13,3,IF(F13&lt;G13,0)))</f>
        <v>1</v>
      </c>
      <c r="Q13" s="187">
        <f>IF(H13=I13,1,IF(H13&gt;I13,3,IF(H13&lt;I13,0)))</f>
        <v>1</v>
      </c>
      <c r="R13" s="187">
        <f>IF(J13=K13,1,IF(J13&gt;K13,3,IF(J13&lt;K13,0)))</f>
        <v>1</v>
      </c>
      <c r="S13" s="187">
        <f t="shared" si="0"/>
        <v>1</v>
      </c>
      <c r="T13" s="187">
        <f>COUNTBLANK(B13:M13)/2</f>
        <v>6</v>
      </c>
      <c r="U13" s="2"/>
      <c r="V13" s="156">
        <f>A13</f>
        <v>0</v>
      </c>
      <c r="W13" s="153">
        <f>COUNT(B13:M13)/2</f>
        <v>0</v>
      </c>
      <c r="X13" s="153">
        <f>COUNTIF(N13:S14,3)</f>
        <v>0</v>
      </c>
      <c r="Y13" s="153">
        <f>COUNTIF(N13:S13,1)-T13</f>
        <v>0</v>
      </c>
      <c r="Z13" s="153">
        <f>COUNTIF(N13:S13,0)</f>
        <v>0</v>
      </c>
      <c r="AA13" s="153">
        <f>SUM(D13+F13+H13+J13+B13)</f>
        <v>0</v>
      </c>
      <c r="AB13" s="153">
        <f>SUM(E13+G13+I13+K13+C13)</f>
        <v>0</v>
      </c>
      <c r="AC13" s="146">
        <f>SUM(AA13-AB13)</f>
        <v>0</v>
      </c>
      <c r="AD13" s="149">
        <f>X13*2+Y13+Z13</f>
        <v>0</v>
      </c>
      <c r="AE13" s="158"/>
    </row>
    <row r="14" spans="1:31" ht="15" customHeight="1" hidden="1" thickBot="1">
      <c r="A14" s="160"/>
      <c r="B14" s="161"/>
      <c r="C14" s="165"/>
      <c r="D14" s="175"/>
      <c r="E14" s="165"/>
      <c r="F14" s="175"/>
      <c r="G14" s="165"/>
      <c r="H14" s="175"/>
      <c r="I14" s="165"/>
      <c r="J14" s="175"/>
      <c r="K14" s="165"/>
      <c r="L14" s="162"/>
      <c r="M14" s="164"/>
      <c r="N14" s="187">
        <f>IF(F14=G14,1,IF(F14&gt;G14,3,IF(F14&lt;G14,0)))</f>
        <v>1</v>
      </c>
      <c r="O14" s="187">
        <f>IF(H14=I14,1,IF(H14&gt;I14,3,IF(H14&lt;I14,0)))</f>
        <v>1</v>
      </c>
      <c r="P14" s="187">
        <f>IF(I14=J14,1,IF(I14&gt;J14,3,IF(I14&lt;J14,0)))</f>
        <v>1</v>
      </c>
      <c r="Q14" s="187">
        <f>IF(J14=K14,1,IF(J14&gt;K14,3,IF(J14&lt;K14,0)))</f>
        <v>1</v>
      </c>
      <c r="R14" s="187">
        <f>IF(K14=L14,1,IF(K14&gt;L14,3,IF(K14&lt;L14,0)))</f>
        <v>1</v>
      </c>
      <c r="S14" s="187">
        <f t="shared" si="0"/>
        <v>1</v>
      </c>
      <c r="T14" s="187"/>
      <c r="U14" s="2"/>
      <c r="V14" s="192"/>
      <c r="W14" s="191"/>
      <c r="X14" s="191"/>
      <c r="Y14" s="191"/>
      <c r="Z14" s="191"/>
      <c r="AA14" s="191"/>
      <c r="AB14" s="191"/>
      <c r="AC14" s="193"/>
      <c r="AD14" s="194"/>
      <c r="AE14" s="158"/>
    </row>
    <row r="15" ht="15" thickBot="1"/>
    <row r="16" spans="1:30" ht="16.5" thickBot="1" thickTop="1">
      <c r="A16" s="7" t="s">
        <v>440</v>
      </c>
      <c r="B16" s="168" t="str">
        <f>A17</f>
        <v>THURI GIRLS</v>
      </c>
      <c r="C16" s="168"/>
      <c r="D16" s="168" t="str">
        <f>A19</f>
        <v>VETÉSI</v>
      </c>
      <c r="E16" s="168"/>
      <c r="F16" s="168" t="str">
        <f>A21</f>
        <v>REFIS CSAJOK</v>
      </c>
      <c r="G16" s="168"/>
      <c r="H16" s="177">
        <f>A23</f>
        <v>0</v>
      </c>
      <c r="I16" s="177"/>
      <c r="J16" s="166">
        <f>A25</f>
        <v>0</v>
      </c>
      <c r="K16" s="167"/>
      <c r="L16" s="168">
        <f>A27</f>
        <v>0</v>
      </c>
      <c r="M16" s="169"/>
      <c r="N16" s="1"/>
      <c r="V16" s="6" t="s">
        <v>8</v>
      </c>
      <c r="W16" s="4" t="s">
        <v>1</v>
      </c>
      <c r="X16" s="4" t="s">
        <v>2</v>
      </c>
      <c r="Y16" s="4" t="s">
        <v>0</v>
      </c>
      <c r="Z16" s="4" t="s">
        <v>3</v>
      </c>
      <c r="AA16" s="4" t="s">
        <v>4</v>
      </c>
      <c r="AB16" s="4" t="s">
        <v>5</v>
      </c>
      <c r="AC16" s="4" t="s">
        <v>64</v>
      </c>
      <c r="AD16" s="5" t="s">
        <v>6</v>
      </c>
    </row>
    <row r="17" spans="1:31" ht="15.75" thickTop="1">
      <c r="A17" s="199" t="s">
        <v>638</v>
      </c>
      <c r="B17" s="183"/>
      <c r="C17" s="184"/>
      <c r="D17" s="178">
        <v>2</v>
      </c>
      <c r="E17" s="176">
        <v>6</v>
      </c>
      <c r="F17" s="178">
        <v>6</v>
      </c>
      <c r="G17" s="176">
        <v>8</v>
      </c>
      <c r="H17" s="178"/>
      <c r="I17" s="176"/>
      <c r="J17" s="178"/>
      <c r="K17" s="195"/>
      <c r="L17" s="178"/>
      <c r="M17" s="197"/>
      <c r="N17" s="187">
        <f>IF(B17=C17,1,IF(B17&gt;C17,3,IF(B17&lt;C17,0)))</f>
        <v>1</v>
      </c>
      <c r="O17" s="187">
        <f>IF(D17=E17,1,IF(D17&gt;E17,3,IF(D17&lt;E17,0)))</f>
        <v>0</v>
      </c>
      <c r="P17" s="187">
        <f>IF(F17=G17,1,IF(F17&gt;G17,3,IF(F17&lt;G17,0)))</f>
        <v>0</v>
      </c>
      <c r="Q17" s="187">
        <f>IF(H17=I17,1,IF(H17&gt;I17,3,IF(H17&lt;I17,0)))</f>
        <v>1</v>
      </c>
      <c r="R17" s="187">
        <f>IF(J17=K17,1,IF(J17&gt;K17,3,IF(J17&lt;K17,0)))</f>
        <v>1</v>
      </c>
      <c r="S17" s="187">
        <f aca="true" t="shared" si="1" ref="S17:S26">IF(L17=M17,1,IF(L17&gt;M17,3,IF(L17&lt;M17,0)))</f>
        <v>1</v>
      </c>
      <c r="T17" s="187">
        <f>COUNTBLANK(B17:M17)/2</f>
        <v>4</v>
      </c>
      <c r="U17" s="2"/>
      <c r="V17" s="156" t="str">
        <f>A17</f>
        <v>THURI GIRLS</v>
      </c>
      <c r="W17" s="153">
        <f>COUNT(B17:M17)/2</f>
        <v>2</v>
      </c>
      <c r="X17" s="153">
        <f>COUNTIF(N17:S17,3)</f>
        <v>0</v>
      </c>
      <c r="Y17" s="153">
        <f>COUNTIF(N17:S17,1)-T17</f>
        <v>0</v>
      </c>
      <c r="Z17" s="153">
        <f>COUNTIF(N17:S17,0)</f>
        <v>2</v>
      </c>
      <c r="AA17" s="153">
        <f>SUM(D17+F17+H17+J17+L17)</f>
        <v>8</v>
      </c>
      <c r="AB17" s="153">
        <f>SUM(E17+G17+I17+K17+M17)</f>
        <v>14</v>
      </c>
      <c r="AC17" s="146">
        <f>SUM(AA17-AB17)</f>
        <v>-6</v>
      </c>
      <c r="AD17" s="149">
        <f>X17*2+Y17+Z17</f>
        <v>2</v>
      </c>
      <c r="AE17" s="159" t="s">
        <v>634</v>
      </c>
    </row>
    <row r="18" spans="1:31" ht="15">
      <c r="A18" s="174"/>
      <c r="B18" s="185"/>
      <c r="C18" s="164"/>
      <c r="D18" s="173"/>
      <c r="E18" s="170"/>
      <c r="F18" s="173"/>
      <c r="G18" s="170"/>
      <c r="H18" s="173"/>
      <c r="I18" s="170"/>
      <c r="J18" s="173"/>
      <c r="K18" s="196"/>
      <c r="L18" s="173"/>
      <c r="M18" s="198"/>
      <c r="N18" s="187">
        <f>IF(F18=G18,1,IF(F18&gt;G18,3,IF(F18&lt;G18,0)))</f>
        <v>1</v>
      </c>
      <c r="O18" s="187">
        <f>IF(H18=I18,1,IF(H18&gt;I18,3,IF(H18&lt;I18,0)))</f>
        <v>1</v>
      </c>
      <c r="P18" s="187">
        <f>IF(I18=J18,1,IF(I18&gt;J18,3,IF(I18&lt;J18,0)))</f>
        <v>1</v>
      </c>
      <c r="Q18" s="187">
        <f>IF(J18=K18,1,IF(J18&gt;K18,3,IF(J18&lt;K18,0)))</f>
        <v>1</v>
      </c>
      <c r="R18" s="187">
        <f>IF(K18=L18,1,IF(K18&gt;L18,3,IF(K18&lt;L18,0)))</f>
        <v>1</v>
      </c>
      <c r="S18" s="187">
        <f t="shared" si="1"/>
        <v>1</v>
      </c>
      <c r="T18" s="187"/>
      <c r="U18" s="2"/>
      <c r="V18" s="156"/>
      <c r="W18" s="153"/>
      <c r="X18" s="153"/>
      <c r="Y18" s="153"/>
      <c r="Z18" s="153"/>
      <c r="AA18" s="153"/>
      <c r="AB18" s="153"/>
      <c r="AC18" s="146"/>
      <c r="AD18" s="149"/>
      <c r="AE18" s="159"/>
    </row>
    <row r="19" spans="1:31" ht="15">
      <c r="A19" s="174" t="s">
        <v>640</v>
      </c>
      <c r="B19" s="172">
        <v>6</v>
      </c>
      <c r="C19" s="170">
        <v>2</v>
      </c>
      <c r="D19" s="162"/>
      <c r="E19" s="164"/>
      <c r="F19" s="173">
        <v>8</v>
      </c>
      <c r="G19" s="170">
        <v>4</v>
      </c>
      <c r="H19" s="173"/>
      <c r="I19" s="170"/>
      <c r="J19" s="173"/>
      <c r="K19" s="196"/>
      <c r="L19" s="173"/>
      <c r="M19" s="198"/>
      <c r="N19" s="187">
        <f>IF(B19=C19,1,IF(B19&gt;C19,3,IF(B19&lt;C19,0)))</f>
        <v>3</v>
      </c>
      <c r="O19" s="187">
        <f>IF(D19=E19,1,IF(D19&gt;E19,3,IF(D19&lt;E19,0)))</f>
        <v>1</v>
      </c>
      <c r="P19" s="187">
        <f>IF(F19=G19,1,IF(F19&gt;G19,3,IF(F19&lt;G19,0)))</f>
        <v>3</v>
      </c>
      <c r="Q19" s="187">
        <f>IF(H19=I19,1,IF(H19&gt;I19,3,IF(H19&lt;I19,0)))</f>
        <v>1</v>
      </c>
      <c r="R19" s="187">
        <f>IF(J19=K19,1,IF(J19&gt;K19,3,IF(J19&lt;K19,0)))</f>
        <v>1</v>
      </c>
      <c r="S19" s="187">
        <f t="shared" si="1"/>
        <v>1</v>
      </c>
      <c r="T19" s="187">
        <f>COUNTBLANK(B19:M19)/2</f>
        <v>4</v>
      </c>
      <c r="U19" s="2"/>
      <c r="V19" s="156" t="str">
        <f>A19</f>
        <v>VETÉSI</v>
      </c>
      <c r="W19" s="153">
        <f>COUNT(B19:M19)/2</f>
        <v>2</v>
      </c>
      <c r="X19" s="153">
        <f>COUNTIF(N19:S19,3)</f>
        <v>2</v>
      </c>
      <c r="Y19" s="153">
        <f>COUNTIF(N19:S19,1)-T19</f>
        <v>0</v>
      </c>
      <c r="Z19" s="153">
        <f>COUNTIF(N19:S19,0)</f>
        <v>0</v>
      </c>
      <c r="AA19" s="153">
        <f>SUM(B19+F19+H19+J19+L19)</f>
        <v>14</v>
      </c>
      <c r="AB19" s="153">
        <f>SUM(C19+G19+I19+K19+M19)</f>
        <v>6</v>
      </c>
      <c r="AC19" s="146">
        <f>SUM(AA19-AB19)</f>
        <v>8</v>
      </c>
      <c r="AD19" s="149">
        <f>X19*2+Y19+Z19</f>
        <v>4</v>
      </c>
      <c r="AE19" s="147" t="s">
        <v>637</v>
      </c>
    </row>
    <row r="20" spans="1:31" ht="15">
      <c r="A20" s="174"/>
      <c r="B20" s="172"/>
      <c r="C20" s="170"/>
      <c r="D20" s="162"/>
      <c r="E20" s="164"/>
      <c r="F20" s="173"/>
      <c r="G20" s="170"/>
      <c r="H20" s="173"/>
      <c r="I20" s="170"/>
      <c r="J20" s="173"/>
      <c r="K20" s="196"/>
      <c r="L20" s="173"/>
      <c r="M20" s="198"/>
      <c r="N20" s="187">
        <f>IF(F20=G20,1,IF(F20&gt;G20,3,IF(F20&lt;G20,0)))</f>
        <v>1</v>
      </c>
      <c r="O20" s="187">
        <f>IF(H20=I20,1,IF(H20&gt;I20,3,IF(H20&lt;I20,0)))</f>
        <v>1</v>
      </c>
      <c r="P20" s="187">
        <f>IF(I20=J20,1,IF(I20&gt;J20,3,IF(I20&lt;J20,0)))</f>
        <v>1</v>
      </c>
      <c r="Q20" s="187">
        <f>IF(J20=K20,1,IF(J20&gt;K20,3,IF(J20&lt;K20,0)))</f>
        <v>1</v>
      </c>
      <c r="R20" s="187">
        <f>IF(K20=L20,1,IF(K20&gt;L20,3,IF(K20&lt;L20,0)))</f>
        <v>1</v>
      </c>
      <c r="S20" s="187">
        <f t="shared" si="1"/>
        <v>1</v>
      </c>
      <c r="T20" s="187"/>
      <c r="U20" s="2"/>
      <c r="V20" s="156"/>
      <c r="W20" s="153"/>
      <c r="X20" s="153"/>
      <c r="Y20" s="153"/>
      <c r="Z20" s="153"/>
      <c r="AA20" s="153"/>
      <c r="AB20" s="153"/>
      <c r="AC20" s="146"/>
      <c r="AD20" s="149"/>
      <c r="AE20" s="147"/>
    </row>
    <row r="21" spans="1:31" ht="15">
      <c r="A21" s="174" t="s">
        <v>603</v>
      </c>
      <c r="B21" s="172">
        <v>8</v>
      </c>
      <c r="C21" s="170">
        <v>6</v>
      </c>
      <c r="D21" s="173">
        <v>4</v>
      </c>
      <c r="E21" s="170">
        <v>8</v>
      </c>
      <c r="F21" s="162"/>
      <c r="G21" s="164"/>
      <c r="H21" s="173"/>
      <c r="I21" s="170"/>
      <c r="J21" s="173"/>
      <c r="K21" s="196"/>
      <c r="L21" s="173"/>
      <c r="M21" s="198"/>
      <c r="N21" s="187">
        <f>IF(B21=C21,1,IF(B21&gt;C21,3,IF(B21&lt;C21,0)))</f>
        <v>3</v>
      </c>
      <c r="O21" s="187">
        <f>IF(D21=E21,1,IF(D21&gt;E21,3,IF(D21&lt;E21,0)))</f>
        <v>0</v>
      </c>
      <c r="P21" s="187">
        <f>IF(F21=G21,1,IF(F21&gt;G21,3,IF(F21&lt;G21,0)))</f>
        <v>1</v>
      </c>
      <c r="Q21" s="187">
        <f>IF(H21=I21,1,IF(H21&gt;I21,3,IF(H21&lt;I21,0)))</f>
        <v>1</v>
      </c>
      <c r="R21" s="187">
        <f>IF(J21=K21,1,IF(J21&gt;K21,3,IF(J21&lt;K21,0)))</f>
        <v>1</v>
      </c>
      <c r="S21" s="187">
        <f t="shared" si="1"/>
        <v>1</v>
      </c>
      <c r="T21" s="187">
        <f>COUNTBLANK(B21:M21)/2</f>
        <v>4</v>
      </c>
      <c r="U21" s="2"/>
      <c r="V21" s="156" t="str">
        <f>A21</f>
        <v>REFIS CSAJOK</v>
      </c>
      <c r="W21" s="153">
        <f>COUNT(B21:M21)/2</f>
        <v>2</v>
      </c>
      <c r="X21" s="153">
        <f>COUNTIF(N21:S21,3)</f>
        <v>1</v>
      </c>
      <c r="Y21" s="153">
        <f>COUNTIF(N21:S21,1)-T21</f>
        <v>0</v>
      </c>
      <c r="Z21" s="153">
        <f>COUNTIF(N21:S21,0)</f>
        <v>1</v>
      </c>
      <c r="AA21" s="153">
        <f>SUM(D21+B21+H21+J21+L21)</f>
        <v>12</v>
      </c>
      <c r="AB21" s="153">
        <f>SUM(E21+C21+I21+K21+M21)</f>
        <v>14</v>
      </c>
      <c r="AC21" s="146">
        <f>SUM(AA21-AB21)</f>
        <v>-2</v>
      </c>
      <c r="AD21" s="149">
        <f>X21*2+Y21+Z21</f>
        <v>3</v>
      </c>
      <c r="AE21" s="147" t="s">
        <v>636</v>
      </c>
    </row>
    <row r="22" spans="1:31" ht="15">
      <c r="A22" s="174"/>
      <c r="B22" s="172"/>
      <c r="C22" s="170"/>
      <c r="D22" s="173"/>
      <c r="E22" s="170"/>
      <c r="F22" s="162"/>
      <c r="G22" s="164"/>
      <c r="H22" s="173"/>
      <c r="I22" s="170"/>
      <c r="J22" s="173"/>
      <c r="K22" s="196"/>
      <c r="L22" s="173"/>
      <c r="M22" s="198"/>
      <c r="N22" s="187">
        <f>IF(F22=G22,1,IF(F22&gt;G22,3,IF(F22&lt;G22,0)))</f>
        <v>1</v>
      </c>
      <c r="O22" s="187">
        <f>IF(H22=I22,1,IF(H22&gt;I22,3,IF(H22&lt;I22,0)))</f>
        <v>1</v>
      </c>
      <c r="P22" s="187">
        <f>IF(I22=J22,1,IF(I22&gt;J22,3,IF(I22&lt;J22,0)))</f>
        <v>1</v>
      </c>
      <c r="Q22" s="187">
        <f>IF(J22=K22,1,IF(J22&gt;K22,3,IF(J22&lt;K22,0)))</f>
        <v>1</v>
      </c>
      <c r="R22" s="187">
        <f>IF(K22=L22,1,IF(K22&gt;L22,3,IF(K22&lt;L22,0)))</f>
        <v>1</v>
      </c>
      <c r="S22" s="187">
        <f t="shared" si="1"/>
        <v>1</v>
      </c>
      <c r="T22" s="187"/>
      <c r="U22" s="2"/>
      <c r="V22" s="156"/>
      <c r="W22" s="153"/>
      <c r="X22" s="153"/>
      <c r="Y22" s="153"/>
      <c r="Z22" s="153"/>
      <c r="AA22" s="153"/>
      <c r="AB22" s="153"/>
      <c r="AC22" s="146"/>
      <c r="AD22" s="149"/>
      <c r="AE22" s="147"/>
    </row>
    <row r="23" spans="1:31" ht="15" hidden="1">
      <c r="A23" s="171"/>
      <c r="B23" s="172"/>
      <c r="C23" s="170"/>
      <c r="D23" s="173"/>
      <c r="E23" s="170"/>
      <c r="F23" s="173"/>
      <c r="G23" s="170"/>
      <c r="H23" s="162"/>
      <c r="I23" s="164"/>
      <c r="J23" s="173"/>
      <c r="K23" s="196"/>
      <c r="L23" s="173"/>
      <c r="M23" s="198"/>
      <c r="N23" s="187">
        <f>IF(B23=C23,1,IF(B23&gt;C23,3,IF(B23&lt;C23,0)))</f>
        <v>1</v>
      </c>
      <c r="O23" s="187">
        <f>IF(D23=E23,1,IF(D23&gt;E23,3,IF(D23&lt;E23,0)))</f>
        <v>1</v>
      </c>
      <c r="P23" s="187">
        <f>IF(F23=G23,1,IF(F23&gt;G23,3,IF(F23&lt;G23,0)))</f>
        <v>1</v>
      </c>
      <c r="Q23" s="187">
        <f>IF(H23=I23,1,IF(H23&gt;I23,3,IF(H23&lt;I23,0)))</f>
        <v>1</v>
      </c>
      <c r="R23" s="187">
        <f>IF(J23=K23,1,IF(J23&gt;K23,3,IF(J23&lt;K23,0)))</f>
        <v>1</v>
      </c>
      <c r="S23" s="187">
        <f t="shared" si="1"/>
        <v>1</v>
      </c>
      <c r="T23" s="187">
        <f>COUNTBLANK(B23:M23)/2</f>
        <v>6</v>
      </c>
      <c r="U23" s="2"/>
      <c r="V23" s="189">
        <f>A23</f>
        <v>0</v>
      </c>
      <c r="W23" s="153">
        <f>COUNT(B23:M23)/2</f>
        <v>0</v>
      </c>
      <c r="X23" s="153">
        <f>COUNTIF(N23:S23,3)</f>
        <v>0</v>
      </c>
      <c r="Y23" s="153">
        <f>COUNTIF(N23:S23,1)-T23</f>
        <v>0</v>
      </c>
      <c r="Z23" s="153">
        <f>COUNTIF(N23:S23,0)</f>
        <v>0</v>
      </c>
      <c r="AA23" s="153">
        <f>SUM(D23+F23+B23+J23+L23)</f>
        <v>0</v>
      </c>
      <c r="AB23" s="153">
        <f>SUM(E23+G23+C23+K23+M23)</f>
        <v>0</v>
      </c>
      <c r="AC23" s="146">
        <f>SUM(AA23-AB23)</f>
        <v>0</v>
      </c>
      <c r="AD23" s="149">
        <f>X23*2+Y23+Z23</f>
        <v>0</v>
      </c>
      <c r="AE23" s="159"/>
    </row>
    <row r="24" spans="1:31" ht="15" hidden="1">
      <c r="A24" s="171"/>
      <c r="B24" s="172"/>
      <c r="C24" s="170"/>
      <c r="D24" s="173"/>
      <c r="E24" s="170"/>
      <c r="F24" s="173"/>
      <c r="G24" s="170"/>
      <c r="H24" s="162"/>
      <c r="I24" s="164"/>
      <c r="J24" s="173"/>
      <c r="K24" s="196"/>
      <c r="L24" s="173"/>
      <c r="M24" s="198"/>
      <c r="N24" s="187">
        <f>IF(F24=G24,1,IF(F24&gt;G24,3,IF(F24&lt;G24,0)))</f>
        <v>1</v>
      </c>
      <c r="O24" s="187">
        <f>IF(H24=I24,1,IF(H24&gt;I24,3,IF(H24&lt;I24,0)))</f>
        <v>1</v>
      </c>
      <c r="P24" s="187">
        <f>IF(I24=J24,1,IF(I24&gt;J24,3,IF(I24&lt;J24,0)))</f>
        <v>1</v>
      </c>
      <c r="Q24" s="187">
        <f>IF(J24=K24,1,IF(J24&gt;K24,3,IF(J24&lt;K24,0)))</f>
        <v>1</v>
      </c>
      <c r="R24" s="187">
        <f>IF(K24=L24,1,IF(K24&gt;L24,3,IF(K24&lt;L24,0)))</f>
        <v>1</v>
      </c>
      <c r="S24" s="187">
        <f t="shared" si="1"/>
        <v>1</v>
      </c>
      <c r="T24" s="187"/>
      <c r="U24" s="2"/>
      <c r="V24" s="189"/>
      <c r="W24" s="153"/>
      <c r="X24" s="153"/>
      <c r="Y24" s="153"/>
      <c r="Z24" s="153"/>
      <c r="AA24" s="153"/>
      <c r="AB24" s="153"/>
      <c r="AC24" s="146"/>
      <c r="AD24" s="149"/>
      <c r="AE24" s="159"/>
    </row>
    <row r="25" spans="1:31" ht="15.75" customHeight="1" hidden="1">
      <c r="A25" s="171"/>
      <c r="B25" s="172"/>
      <c r="C25" s="170"/>
      <c r="D25" s="173"/>
      <c r="E25" s="170"/>
      <c r="F25" s="173"/>
      <c r="G25" s="170"/>
      <c r="H25" s="173"/>
      <c r="I25" s="170"/>
      <c r="J25" s="162"/>
      <c r="K25" s="212"/>
      <c r="L25" s="173"/>
      <c r="M25" s="198"/>
      <c r="N25" s="187">
        <f>IF(B25=C25,1,IF(B25&gt;C25,3,IF(B25&lt;C25,0)))</f>
        <v>1</v>
      </c>
      <c r="O25" s="187">
        <f>IF(D25=E25,1,IF(D25&gt;E25,3,IF(D25&lt;E25,0)))</f>
        <v>1</v>
      </c>
      <c r="P25" s="187">
        <f>IF(F25=G25,1,IF(F25&gt;G25,3,IF(F25&lt;G25,0)))</f>
        <v>1</v>
      </c>
      <c r="Q25" s="187">
        <f>IF(H25=I25,1,IF(H25&gt;I25,3,IF(H25&lt;I25,0)))</f>
        <v>1</v>
      </c>
      <c r="R25" s="187">
        <f>IF(J25=K25,1,IF(J25&gt;K25,3,IF(J25&lt;K25,0)))</f>
        <v>1</v>
      </c>
      <c r="S25" s="187">
        <f t="shared" si="1"/>
        <v>1</v>
      </c>
      <c r="T25" s="187">
        <f>COUNTBLANK(B25:M25)/2</f>
        <v>6</v>
      </c>
      <c r="U25" s="2"/>
      <c r="V25" s="156">
        <f>A25</f>
        <v>0</v>
      </c>
      <c r="W25" s="153">
        <f>COUNT(B25:M25)/2</f>
        <v>0</v>
      </c>
      <c r="X25" s="153">
        <f>COUNTIF(N25:S25,3)</f>
        <v>0</v>
      </c>
      <c r="Y25" s="153">
        <f>COUNTIF(N25:S25,1)-T25</f>
        <v>0</v>
      </c>
      <c r="Z25" s="153">
        <f>COUNTIF(N25:S25,0)</f>
        <v>0</v>
      </c>
      <c r="AA25" s="153">
        <f>SUM(D25+F25+H25+B25+L25)</f>
        <v>0</v>
      </c>
      <c r="AB25" s="153">
        <f>SUM(E25+G25+I25+C25+M25)</f>
        <v>0</v>
      </c>
      <c r="AC25" s="146">
        <f>SUM(AA25-AB25)</f>
        <v>0</v>
      </c>
      <c r="AD25" s="149">
        <f>X25*2+Y25+Z25</f>
        <v>0</v>
      </c>
      <c r="AE25" s="157" t="s">
        <v>10</v>
      </c>
    </row>
    <row r="26" spans="1:31" ht="15.75" customHeight="1" hidden="1">
      <c r="A26" s="171"/>
      <c r="B26" s="172"/>
      <c r="C26" s="170"/>
      <c r="D26" s="173"/>
      <c r="E26" s="170"/>
      <c r="F26" s="173"/>
      <c r="G26" s="170"/>
      <c r="H26" s="173"/>
      <c r="I26" s="170"/>
      <c r="J26" s="162"/>
      <c r="K26" s="212"/>
      <c r="L26" s="173"/>
      <c r="M26" s="198"/>
      <c r="N26" s="187">
        <f>IF(F26=G26,1,IF(F26&gt;G26,3,IF(F26&lt;G26,0)))</f>
        <v>1</v>
      </c>
      <c r="O26" s="187">
        <f>IF(H26=I26,1,IF(H26&gt;I26,3,IF(H26&lt;I26,0)))</f>
        <v>1</v>
      </c>
      <c r="P26" s="187">
        <f>IF(I26=J26,1,IF(I26&gt;J26,3,IF(I26&lt;J26,0)))</f>
        <v>1</v>
      </c>
      <c r="Q26" s="187">
        <f>IF(J26=K26,1,IF(J26&gt;K26,3,IF(J26&lt;K26,0)))</f>
        <v>1</v>
      </c>
      <c r="R26" s="187">
        <f>IF(K26=L26,1,IF(K26&gt;L26,3,IF(K26&lt;L26,0)))</f>
        <v>1</v>
      </c>
      <c r="S26" s="187">
        <f t="shared" si="1"/>
        <v>1</v>
      </c>
      <c r="T26" s="187"/>
      <c r="U26" s="2"/>
      <c r="V26" s="156"/>
      <c r="W26" s="153"/>
      <c r="X26" s="153"/>
      <c r="Y26" s="153"/>
      <c r="Z26" s="153"/>
      <c r="AA26" s="153"/>
      <c r="AB26" s="153"/>
      <c r="AC26" s="146"/>
      <c r="AD26" s="149"/>
      <c r="AE26" s="157"/>
    </row>
    <row r="27" spans="1:31" ht="14.25" customHeight="1" hidden="1">
      <c r="A27" s="171"/>
      <c r="B27" s="172"/>
      <c r="C27" s="170"/>
      <c r="D27" s="173"/>
      <c r="E27" s="170"/>
      <c r="F27" s="173"/>
      <c r="G27" s="170"/>
      <c r="H27" s="173"/>
      <c r="I27" s="170"/>
      <c r="J27" s="173"/>
      <c r="K27" s="170"/>
      <c r="L27" s="162"/>
      <c r="M27" s="163"/>
      <c r="N27" s="187">
        <f>IF(B27=C27,1,IF(B27&gt;C27,3,IF(B27&lt;C27,0)))</f>
        <v>1</v>
      </c>
      <c r="O27" s="187">
        <f>IF(D27=E27,1,IF(D27&gt;E27,3,IF(D27&lt;E27,0)))</f>
        <v>1</v>
      </c>
      <c r="P27" s="187">
        <f>IF(F27=G27,1,IF(F27&gt;G27,3,IF(F27&lt;G27,0)))</f>
        <v>1</v>
      </c>
      <c r="Q27" s="187">
        <f>IF(H27=I27,1,IF(H27&gt;I27,3,IF(H27&lt;I27,0)))</f>
        <v>1</v>
      </c>
      <c r="R27" s="187">
        <f>IF(J27=K27,1,IF(J27&gt;K27,3,IF(J27&lt;K27,0)))</f>
        <v>1</v>
      </c>
      <c r="S27" s="187">
        <f>IF(L27=M27,1,IF(L27&gt;M27,3,IF(L27&lt;M27,0)))</f>
        <v>1</v>
      </c>
      <c r="T27" s="187">
        <f>COUNTBLANK(B27:M27)/2</f>
        <v>6</v>
      </c>
      <c r="V27" s="156">
        <f>A27</f>
        <v>0</v>
      </c>
      <c r="W27" s="153">
        <f>COUNT(B27:M27)/2</f>
        <v>0</v>
      </c>
      <c r="X27" s="153">
        <f>COUNTIF(N27:S27,3)</f>
        <v>0</v>
      </c>
      <c r="Y27" s="153">
        <f>COUNTIF(N27:S27,1)-T27</f>
        <v>0</v>
      </c>
      <c r="Z27" s="153">
        <f>COUNTIF(N27:S27,0)</f>
        <v>0</v>
      </c>
      <c r="AA27" s="153">
        <f>SUM(D27+F27+H27+J27+B27)</f>
        <v>0</v>
      </c>
      <c r="AB27" s="153">
        <f>SUM(E27+G27+I27+K27+C27)</f>
        <v>0</v>
      </c>
      <c r="AC27" s="146">
        <f>SUM(AA27-AB27)</f>
        <v>0</v>
      </c>
      <c r="AD27" s="149">
        <f>X27*2+Y27+Z27</f>
        <v>0</v>
      </c>
      <c r="AE27" s="157"/>
    </row>
    <row r="28" spans="1:31" ht="15" customHeight="1" hidden="1">
      <c r="A28" s="171"/>
      <c r="B28" s="172"/>
      <c r="C28" s="170"/>
      <c r="D28" s="173"/>
      <c r="E28" s="170"/>
      <c r="F28" s="173"/>
      <c r="G28" s="170"/>
      <c r="H28" s="173"/>
      <c r="I28" s="170"/>
      <c r="J28" s="173"/>
      <c r="K28" s="170"/>
      <c r="L28" s="162"/>
      <c r="M28" s="163"/>
      <c r="N28" s="187">
        <f>IF(F28=G28,1,IF(F28&gt;G28,3,IF(F28&lt;G28,0)))</f>
        <v>1</v>
      </c>
      <c r="O28" s="187">
        <f>IF(H28=I28,1,IF(H28&gt;I28,3,IF(H28&lt;I28,0)))</f>
        <v>1</v>
      </c>
      <c r="P28" s="187">
        <f>IF(I28=J28,1,IF(I28&gt;J28,3,IF(I28&lt;J28,0)))</f>
        <v>1</v>
      </c>
      <c r="Q28" s="187">
        <f>IF(J28=K28,1,IF(J28&gt;K28,3,IF(J28&lt;K28,0)))</f>
        <v>1</v>
      </c>
      <c r="R28" s="187">
        <f>IF(K28=L28,1,IF(K28&gt;L28,3,IF(K28&lt;L28,0)))</f>
        <v>1</v>
      </c>
      <c r="S28" s="187">
        <f>IF(L28=M28,1,IF(L28&gt;M28,3,IF(L28&lt;M28,0)))</f>
        <v>1</v>
      </c>
      <c r="T28" s="187"/>
      <c r="V28" s="156"/>
      <c r="W28" s="153"/>
      <c r="X28" s="153"/>
      <c r="Y28" s="153"/>
      <c r="Z28" s="153"/>
      <c r="AA28" s="153"/>
      <c r="AB28" s="153"/>
      <c r="AC28" s="146"/>
      <c r="AD28" s="149"/>
      <c r="AE28" s="157"/>
    </row>
    <row r="30" ht="14.25" hidden="1"/>
    <row r="31" spans="1:30" ht="24" customHeight="1" hidden="1" thickBot="1" thickTop="1">
      <c r="A31" s="17" t="s">
        <v>17</v>
      </c>
      <c r="B31" s="200" t="str">
        <f>A32</f>
        <v>BIG 3</v>
      </c>
      <c r="C31" s="200"/>
      <c r="D31" s="201" t="str">
        <f>A34</f>
        <v>NOSZLOPY</v>
      </c>
      <c r="E31" s="201"/>
      <c r="F31" s="201" t="str">
        <f>A36</f>
        <v>TÜRR LB</v>
      </c>
      <c r="G31" s="201"/>
      <c r="H31" s="202" t="str">
        <f>A38</f>
        <v>REFIS CSAJOK</v>
      </c>
      <c r="I31" s="203"/>
      <c r="J31" s="202" t="str">
        <f>A42</f>
        <v>REFI BOY</v>
      </c>
      <c r="K31" s="203"/>
      <c r="L31" s="215" t="str">
        <f>A42</f>
        <v>REFI BOY</v>
      </c>
      <c r="M31" s="201"/>
      <c r="V31" s="6" t="s">
        <v>17</v>
      </c>
      <c r="W31" s="4" t="s">
        <v>1</v>
      </c>
      <c r="X31" s="4" t="s">
        <v>2</v>
      </c>
      <c r="Y31" s="4" t="s">
        <v>0</v>
      </c>
      <c r="Z31" s="4" t="s">
        <v>3</v>
      </c>
      <c r="AA31" s="4" t="s">
        <v>4</v>
      </c>
      <c r="AB31" s="4" t="s">
        <v>5</v>
      </c>
      <c r="AC31" s="4" t="s">
        <v>64</v>
      </c>
      <c r="AD31" s="5" t="s">
        <v>6</v>
      </c>
    </row>
    <row r="32" spans="1:31" ht="15.75" customHeight="1" hidden="1" thickTop="1">
      <c r="A32" s="208" t="s">
        <v>602</v>
      </c>
      <c r="B32" s="183"/>
      <c r="C32" s="184"/>
      <c r="D32" s="206"/>
      <c r="E32" s="210"/>
      <c r="F32" s="206"/>
      <c r="G32" s="210"/>
      <c r="H32" s="206"/>
      <c r="I32" s="204"/>
      <c r="J32" s="206"/>
      <c r="K32" s="204"/>
      <c r="L32" s="214"/>
      <c r="M32" s="210"/>
      <c r="N32" s="187">
        <f>IF(B32=C32,1,IF(B32&gt;C32,3,IF(B32&lt;C32,0)))</f>
        <v>1</v>
      </c>
      <c r="O32" s="187">
        <f>IF(D32=E32,1,IF(D32&gt;E32,3,IF(D32&lt;E32,0)))</f>
        <v>1</v>
      </c>
      <c r="P32" s="187">
        <f>IF(F32=G32,1,IF(F32&gt;G32,3,IF(F32&lt;G32,0)))</f>
        <v>1</v>
      </c>
      <c r="Q32" s="187">
        <f>IF(H32=I32,1,IF(H32&gt;I32,3,IF(H32&lt;I32,0)))</f>
        <v>1</v>
      </c>
      <c r="R32" s="187">
        <f>IF(J32=K32,1,IF(J32&gt;K32,3,IF(J32&lt;K32,0)))</f>
        <v>1</v>
      </c>
      <c r="S32" s="187">
        <f aca="true" t="shared" si="2" ref="S32:S43">IF(L32=M32,1,IF(L32&gt;M32,3,IF(L32&lt;M32,0)))</f>
        <v>1</v>
      </c>
      <c r="T32" s="187">
        <f>COUNTBLANK(B32:M32)/2</f>
        <v>6</v>
      </c>
      <c r="V32" s="156" t="str">
        <f>A32</f>
        <v>BIG 3</v>
      </c>
      <c r="W32" s="153">
        <f>COUNT(B32:M32)/2</f>
        <v>0</v>
      </c>
      <c r="X32" s="153">
        <f>COUNTIF(N32:S32,3)</f>
        <v>0</v>
      </c>
      <c r="Y32" s="153">
        <f>COUNTIF(N32:S32,1)-T32</f>
        <v>0</v>
      </c>
      <c r="Z32" s="153">
        <f>COUNTIF(N32:S32,0)</f>
        <v>0</v>
      </c>
      <c r="AA32" s="153">
        <f>SUM(D32+F32+H32+J32+L32)</f>
        <v>0</v>
      </c>
      <c r="AB32" s="153">
        <f>SUM(E32+G32+I32+K32+M32)</f>
        <v>0</v>
      </c>
      <c r="AC32" s="146">
        <f>SUM(AA32-AB32)</f>
        <v>0</v>
      </c>
      <c r="AD32" s="149">
        <f>X32*2+Y32+Z32</f>
        <v>0</v>
      </c>
      <c r="AE32" s="152"/>
    </row>
    <row r="33" spans="1:31" ht="15" customHeight="1" hidden="1">
      <c r="A33" s="209"/>
      <c r="B33" s="185"/>
      <c r="C33" s="164"/>
      <c r="D33" s="207"/>
      <c r="E33" s="211"/>
      <c r="F33" s="207"/>
      <c r="G33" s="211"/>
      <c r="H33" s="207"/>
      <c r="I33" s="205"/>
      <c r="J33" s="207"/>
      <c r="K33" s="205"/>
      <c r="L33" s="213"/>
      <c r="M33" s="211"/>
      <c r="N33" s="187">
        <f>IF(F33=G33,1,IF(F33&gt;G33,3,IF(F33&lt;G33,0)))</f>
        <v>1</v>
      </c>
      <c r="O33" s="187">
        <f>IF(H33=I33,1,IF(H33&gt;I33,3,IF(H33&lt;I33,0)))</f>
        <v>1</v>
      </c>
      <c r="P33" s="187">
        <f>IF(I33=J33,1,IF(I33&gt;J33,3,IF(I33&lt;J33,0)))</f>
        <v>1</v>
      </c>
      <c r="Q33" s="187">
        <f>IF(J33=K33,1,IF(J33&gt;K33,3,IF(J33&lt;K33,0)))</f>
        <v>1</v>
      </c>
      <c r="R33" s="187">
        <f>IF(K33=L33,1,IF(K33&gt;L33,3,IF(K33&lt;L33,0)))</f>
        <v>1</v>
      </c>
      <c r="S33" s="187">
        <f t="shared" si="2"/>
        <v>1</v>
      </c>
      <c r="T33" s="187"/>
      <c r="V33" s="156"/>
      <c r="W33" s="153"/>
      <c r="X33" s="153"/>
      <c r="Y33" s="153"/>
      <c r="Z33" s="153"/>
      <c r="AA33" s="153"/>
      <c r="AB33" s="153"/>
      <c r="AC33" s="146"/>
      <c r="AD33" s="149"/>
      <c r="AE33" s="152"/>
    </row>
    <row r="34" spans="1:31" ht="14.25" customHeight="1" hidden="1">
      <c r="A34" s="209" t="s">
        <v>419</v>
      </c>
      <c r="B34" s="218"/>
      <c r="C34" s="211"/>
      <c r="D34" s="162"/>
      <c r="E34" s="164"/>
      <c r="F34" s="207"/>
      <c r="G34" s="211"/>
      <c r="H34" s="207"/>
      <c r="I34" s="205"/>
      <c r="J34" s="207"/>
      <c r="K34" s="205"/>
      <c r="L34" s="213"/>
      <c r="M34" s="211"/>
      <c r="N34" s="187">
        <f>IF(B34=C34,1,IF(B34&gt;C34,3,IF(B34&lt;C34,0)))</f>
        <v>1</v>
      </c>
      <c r="O34" s="187">
        <f>IF(D34=E34,1,IF(D34&gt;E34,3,IF(D34&lt;E34,0)))</f>
        <v>1</v>
      </c>
      <c r="P34" s="187">
        <f>IF(F34=G34,1,IF(F34&gt;G34,3,IF(F34&lt;G34,0)))</f>
        <v>1</v>
      </c>
      <c r="Q34" s="187">
        <f>IF(H34=I34,1,IF(H34&gt;I34,3,IF(H34&lt;I34,0)))</f>
        <v>1</v>
      </c>
      <c r="R34" s="187">
        <f>IF(J34=K34,1,IF(J34&gt;K34,3,IF(J34&lt;K34,0)))</f>
        <v>1</v>
      </c>
      <c r="S34" s="187">
        <f t="shared" si="2"/>
        <v>1</v>
      </c>
      <c r="T34" s="187">
        <f>COUNTBLANK(B34:M34)/2</f>
        <v>6</v>
      </c>
      <c r="V34" s="156" t="str">
        <f>A34</f>
        <v>NOSZLOPY</v>
      </c>
      <c r="W34" s="153">
        <f>COUNT(B34:M34)/2</f>
        <v>0</v>
      </c>
      <c r="X34" s="153">
        <f>COUNTIF(N34:S34,3)</f>
        <v>0</v>
      </c>
      <c r="Y34" s="153">
        <f>COUNTIF(N34:S34,1)-T34</f>
        <v>0</v>
      </c>
      <c r="Z34" s="153">
        <f>COUNTIF(N34:S34,0)</f>
        <v>0</v>
      </c>
      <c r="AA34" s="153">
        <f>SUM(B34+F34+H34+J34+L34)</f>
        <v>0</v>
      </c>
      <c r="AB34" s="153">
        <f>SUM(C34+G34+I34+K34+M34)</f>
        <v>0</v>
      </c>
      <c r="AC34" s="146">
        <f>SUM(AA34-AB34)</f>
        <v>0</v>
      </c>
      <c r="AD34" s="149">
        <f>X34*2+Y34+Z34</f>
        <v>0</v>
      </c>
      <c r="AE34" s="151"/>
    </row>
    <row r="35" spans="1:31" ht="14.25" customHeight="1" hidden="1">
      <c r="A35" s="209"/>
      <c r="B35" s="218"/>
      <c r="C35" s="211"/>
      <c r="D35" s="162"/>
      <c r="E35" s="164"/>
      <c r="F35" s="207"/>
      <c r="G35" s="211"/>
      <c r="H35" s="207"/>
      <c r="I35" s="205"/>
      <c r="J35" s="207"/>
      <c r="K35" s="205"/>
      <c r="L35" s="213"/>
      <c r="M35" s="211"/>
      <c r="N35" s="187">
        <f>IF(F35=G35,1,IF(F35&gt;G35,3,IF(F35&lt;G35,0)))</f>
        <v>1</v>
      </c>
      <c r="O35" s="187">
        <f>IF(H35=I35,1,IF(H35&gt;I35,3,IF(H35&lt;I35,0)))</f>
        <v>1</v>
      </c>
      <c r="P35" s="187">
        <f>IF(I35=J35,1,IF(I35&gt;J35,3,IF(I35&lt;J35,0)))</f>
        <v>1</v>
      </c>
      <c r="Q35" s="187">
        <f>IF(J35=K35,1,IF(J35&gt;K35,3,IF(J35&lt;K35,0)))</f>
        <v>1</v>
      </c>
      <c r="R35" s="187">
        <f>IF(K35=L35,1,IF(K35&gt;L35,3,IF(K35&lt;L35,0)))</f>
        <v>1</v>
      </c>
      <c r="S35" s="187">
        <f t="shared" si="2"/>
        <v>1</v>
      </c>
      <c r="T35" s="187"/>
      <c r="V35" s="156"/>
      <c r="W35" s="153"/>
      <c r="X35" s="153"/>
      <c r="Y35" s="153"/>
      <c r="Z35" s="153"/>
      <c r="AA35" s="153"/>
      <c r="AB35" s="153"/>
      <c r="AC35" s="146"/>
      <c r="AD35" s="149"/>
      <c r="AE35" s="151"/>
    </row>
    <row r="36" spans="1:31" ht="14.25" customHeight="1" hidden="1">
      <c r="A36" s="209" t="s">
        <v>608</v>
      </c>
      <c r="B36" s="218"/>
      <c r="C36" s="211"/>
      <c r="D36" s="207"/>
      <c r="E36" s="211"/>
      <c r="F36" s="162"/>
      <c r="G36" s="164"/>
      <c r="H36" s="207"/>
      <c r="I36" s="205"/>
      <c r="J36" s="207"/>
      <c r="K36" s="205"/>
      <c r="L36" s="213"/>
      <c r="M36" s="211"/>
      <c r="N36" s="187">
        <f>IF(B36=C36,1,IF(B36&gt;C36,3,IF(B36&lt;C36,0)))</f>
        <v>1</v>
      </c>
      <c r="O36" s="187">
        <f>IF(D36=E36,1,IF(D36&gt;E36,3,IF(D36&lt;E36,0)))</f>
        <v>1</v>
      </c>
      <c r="P36" s="187">
        <f>IF(F36=G36,1,IF(F36&gt;G36,3,IF(F36&lt;G36,0)))</f>
        <v>1</v>
      </c>
      <c r="Q36" s="187">
        <f>IF(H36=I36,1,IF(H36&gt;I36,3,IF(H36&lt;I36,0)))</f>
        <v>1</v>
      </c>
      <c r="R36" s="187">
        <f>IF(J36=K36,1,IF(J36&gt;K36,3,IF(J36&lt;K36,0)))</f>
        <v>1</v>
      </c>
      <c r="S36" s="187">
        <f t="shared" si="2"/>
        <v>1</v>
      </c>
      <c r="T36" s="187">
        <f>COUNTBLANK(B36:M36)/2</f>
        <v>6</v>
      </c>
      <c r="V36" s="156" t="str">
        <f>A36</f>
        <v>TÜRR LB</v>
      </c>
      <c r="W36" s="153">
        <f>COUNT(B36:M36)/2</f>
        <v>0</v>
      </c>
      <c r="X36" s="153">
        <f>COUNTIF(N36:S36,3)</f>
        <v>0</v>
      </c>
      <c r="Y36" s="153">
        <f>COUNTIF(N36:S36,1)-T36</f>
        <v>0</v>
      </c>
      <c r="Z36" s="153">
        <f>COUNTIF(N36:S36,0)</f>
        <v>0</v>
      </c>
      <c r="AA36" s="153">
        <f>SUM(D36+B36+H36+J36+L36)</f>
        <v>0</v>
      </c>
      <c r="AB36" s="153">
        <f>SUM(E36+C36+I36+K36+M36)</f>
        <v>0</v>
      </c>
      <c r="AC36" s="146">
        <f>SUM(AA36-AB36)</f>
        <v>0</v>
      </c>
      <c r="AD36" s="149">
        <f>X36*2+Y36+Z36</f>
        <v>0</v>
      </c>
      <c r="AE36" s="151"/>
    </row>
    <row r="37" spans="1:31" ht="14.25" customHeight="1" hidden="1">
      <c r="A37" s="209"/>
      <c r="B37" s="218"/>
      <c r="C37" s="211"/>
      <c r="D37" s="207"/>
      <c r="E37" s="211"/>
      <c r="F37" s="162"/>
      <c r="G37" s="164"/>
      <c r="H37" s="207"/>
      <c r="I37" s="205"/>
      <c r="J37" s="207"/>
      <c r="K37" s="205"/>
      <c r="L37" s="213"/>
      <c r="M37" s="211"/>
      <c r="N37" s="187">
        <f>IF(F37=G37,1,IF(F37&gt;G37,3,IF(F37&lt;G37,0)))</f>
        <v>1</v>
      </c>
      <c r="O37" s="187">
        <f>IF(H37=I37,1,IF(H37&gt;I37,3,IF(H37&lt;I37,0)))</f>
        <v>1</v>
      </c>
      <c r="P37" s="187">
        <f>IF(I37=J37,1,IF(I37&gt;J37,3,IF(I37&lt;J37,0)))</f>
        <v>1</v>
      </c>
      <c r="Q37" s="187">
        <f>IF(J37=K37,1,IF(J37&gt;K37,3,IF(J37&lt;K37,0)))</f>
        <v>1</v>
      </c>
      <c r="R37" s="187">
        <f>IF(K37=L37,1,IF(K37&gt;L37,3,IF(K37&lt;L37,0)))</f>
        <v>1</v>
      </c>
      <c r="S37" s="187">
        <f t="shared" si="2"/>
        <v>1</v>
      </c>
      <c r="T37" s="187"/>
      <c r="V37" s="156"/>
      <c r="W37" s="153"/>
      <c r="X37" s="153"/>
      <c r="Y37" s="153"/>
      <c r="Z37" s="153"/>
      <c r="AA37" s="153"/>
      <c r="AB37" s="153"/>
      <c r="AC37" s="146"/>
      <c r="AD37" s="149"/>
      <c r="AE37" s="151"/>
    </row>
    <row r="38" spans="1:31" ht="14.25" customHeight="1" hidden="1">
      <c r="A38" s="209" t="s">
        <v>603</v>
      </c>
      <c r="B38" s="218"/>
      <c r="C38" s="211"/>
      <c r="D38" s="207"/>
      <c r="E38" s="211"/>
      <c r="F38" s="207"/>
      <c r="G38" s="211"/>
      <c r="H38" s="162"/>
      <c r="I38" s="212"/>
      <c r="J38" s="207"/>
      <c r="K38" s="205"/>
      <c r="L38" s="213"/>
      <c r="M38" s="211"/>
      <c r="N38" s="187">
        <f>IF(B38=C38,1,IF(B38&gt;C38,3,IF(B38&lt;C38,0)))</f>
        <v>1</v>
      </c>
      <c r="O38" s="187">
        <f>IF(D38=E38,1,IF(D38&gt;E38,3,IF(D38&lt;E38,0)))</f>
        <v>1</v>
      </c>
      <c r="P38" s="187">
        <f>IF(F38=G38,1,IF(F38&gt;G38,3,IF(F38&lt;G38,0)))</f>
        <v>1</v>
      </c>
      <c r="Q38" s="187">
        <f>IF(H38=I38,1,IF(H38&gt;I38,3,IF(H38&lt;I38,0)))</f>
        <v>1</v>
      </c>
      <c r="R38" s="187">
        <f>IF(J38=K38,1,IF(J38&gt;K38,3,IF(J38&lt;K38,0)))</f>
        <v>1</v>
      </c>
      <c r="S38" s="187">
        <f t="shared" si="2"/>
        <v>1</v>
      </c>
      <c r="T38" s="187">
        <f>COUNTBLANK(B38:M38)/2</f>
        <v>6</v>
      </c>
      <c r="V38" s="189" t="str">
        <f>A38</f>
        <v>REFIS CSAJOK</v>
      </c>
      <c r="W38" s="153">
        <f>COUNT(B38:M38)/2</f>
        <v>0</v>
      </c>
      <c r="X38" s="153">
        <f>COUNTIF(N38:S38,3)</f>
        <v>0</v>
      </c>
      <c r="Y38" s="153">
        <f>COUNTIF(N38:S38,1)-T38</f>
        <v>0</v>
      </c>
      <c r="Z38" s="153">
        <f>COUNTIF(N38:S38,0)</f>
        <v>0</v>
      </c>
      <c r="AA38" s="153">
        <f>SUM(D38+F38+B38+J38+L38)</f>
        <v>0</v>
      </c>
      <c r="AB38" s="153">
        <f>SUM(E38+G38+C38+K38+M38)</f>
        <v>0</v>
      </c>
      <c r="AC38" s="146">
        <f>SUM(AA38-AB38)</f>
        <v>0</v>
      </c>
      <c r="AD38" s="149">
        <f>X38*2+Y38+Z38</f>
        <v>0</v>
      </c>
      <c r="AE38" s="154"/>
    </row>
    <row r="39" spans="1:31" ht="14.25" customHeight="1" hidden="1">
      <c r="A39" s="221"/>
      <c r="B39" s="219"/>
      <c r="C39" s="216"/>
      <c r="D39" s="217"/>
      <c r="E39" s="216"/>
      <c r="F39" s="217"/>
      <c r="G39" s="216"/>
      <c r="H39" s="225"/>
      <c r="I39" s="228"/>
      <c r="J39" s="207"/>
      <c r="K39" s="205"/>
      <c r="L39" s="213"/>
      <c r="M39" s="211"/>
      <c r="N39" s="187">
        <f>IF(F39=G39,1,IF(F39&gt;G39,3,IF(F39&lt;G39,0)))</f>
        <v>1</v>
      </c>
      <c r="O39" s="187">
        <f>IF(H39=I39,1,IF(H39&gt;I39,3,IF(H39&lt;I39,0)))</f>
        <v>1</v>
      </c>
      <c r="P39" s="187">
        <f>IF(I39=J39,1,IF(I39&gt;J39,3,IF(I39&lt;J39,0)))</f>
        <v>1</v>
      </c>
      <c r="Q39" s="187">
        <f>IF(J39=K39,1,IF(J39&gt;K39,3,IF(J39&lt;K39,0)))</f>
        <v>1</v>
      </c>
      <c r="R39" s="187">
        <f>IF(K39=L39,1,IF(K39&gt;L39,3,IF(K39&lt;L39,0)))</f>
        <v>1</v>
      </c>
      <c r="S39" s="187">
        <f t="shared" si="2"/>
        <v>1</v>
      </c>
      <c r="T39" s="187"/>
      <c r="V39" s="189"/>
      <c r="W39" s="153"/>
      <c r="X39" s="153"/>
      <c r="Y39" s="153"/>
      <c r="Z39" s="153"/>
      <c r="AA39" s="153"/>
      <c r="AB39" s="153"/>
      <c r="AC39" s="146"/>
      <c r="AD39" s="149"/>
      <c r="AE39" s="154"/>
    </row>
    <row r="40" spans="1:31" ht="15" customHeight="1" hidden="1" thickTop="1">
      <c r="A40" s="222"/>
      <c r="B40" s="218"/>
      <c r="C40" s="211"/>
      <c r="D40" s="207"/>
      <c r="E40" s="211"/>
      <c r="F40" s="207"/>
      <c r="G40" s="211"/>
      <c r="H40" s="224"/>
      <c r="I40" s="224"/>
      <c r="J40" s="220"/>
      <c r="K40" s="220"/>
      <c r="L40" s="213"/>
      <c r="M40" s="211"/>
      <c r="N40" s="187">
        <f>IF(B40=C40,1,IF(B40&gt;C40,3,IF(B40&lt;C40,0)))</f>
        <v>1</v>
      </c>
      <c r="O40" s="187">
        <f>IF(D40=E40,1,IF(D40&gt;E40,3,IF(D40&lt;E40,0)))</f>
        <v>1</v>
      </c>
      <c r="P40" s="187">
        <f>IF(F40=G40,1,IF(F40&gt;G40,3,IF(F40&lt;G40,0)))</f>
        <v>1</v>
      </c>
      <c r="Q40" s="187">
        <f>IF(H40=I40,1,IF(H40&gt;I40,3,IF(H40&lt;I40,0)))</f>
        <v>1</v>
      </c>
      <c r="R40" s="187">
        <f>IF(J40=K40,1,IF(J40&gt;K40,3,IF(J40&lt;K40,0)))</f>
        <v>1</v>
      </c>
      <c r="S40" s="187">
        <f t="shared" si="2"/>
        <v>1</v>
      </c>
      <c r="T40" s="187">
        <f>COUNTBLANK(B40:M40)/2</f>
        <v>6</v>
      </c>
      <c r="V40" s="156">
        <f>A40</f>
        <v>0</v>
      </c>
      <c r="W40" s="153">
        <f>COUNT(B40:M40)/2</f>
        <v>0</v>
      </c>
      <c r="X40" s="153">
        <f>COUNTIF(N40:S40,3)</f>
        <v>0</v>
      </c>
      <c r="Y40" s="153">
        <f>COUNTIF(N40:S40,1)-T40</f>
        <v>0</v>
      </c>
      <c r="Z40" s="153">
        <f>COUNTIF(N40:S40,0)</f>
        <v>0</v>
      </c>
      <c r="AA40" s="153">
        <f>SUM(D40+F40+H40+B40+L40)</f>
        <v>0</v>
      </c>
      <c r="AB40" s="153">
        <f>SUM(E40+G40+I40+C40+M40)</f>
        <v>0</v>
      </c>
      <c r="AC40" s="146">
        <f>SUM(AA40-AB40)</f>
        <v>0</v>
      </c>
      <c r="AD40" s="149">
        <f>X40*2+Y40+Z40</f>
        <v>0</v>
      </c>
      <c r="AE40" s="150" t="s">
        <v>13</v>
      </c>
    </row>
    <row r="41" spans="1:31" ht="14.25" customHeight="1" hidden="1">
      <c r="A41" s="223"/>
      <c r="B41" s="219"/>
      <c r="C41" s="216"/>
      <c r="D41" s="217"/>
      <c r="E41" s="216"/>
      <c r="F41" s="217"/>
      <c r="G41" s="216"/>
      <c r="H41" s="220"/>
      <c r="I41" s="220"/>
      <c r="J41" s="220"/>
      <c r="K41" s="220"/>
      <c r="L41" s="213"/>
      <c r="M41" s="211"/>
      <c r="N41" s="187">
        <f>IF(F41=G41,1,IF(F41&gt;G41,3,IF(F41&lt;G41,0)))</f>
        <v>1</v>
      </c>
      <c r="O41" s="187">
        <f>IF(H41=I41,1,IF(H41&gt;I41,3,IF(H41&lt;I41,0)))</f>
        <v>1</v>
      </c>
      <c r="P41" s="187">
        <f>IF(I41=J41,1,IF(I41&gt;J41,3,IF(I41&lt;J41,0)))</f>
        <v>1</v>
      </c>
      <c r="Q41" s="187">
        <f>IF(J41=K41,1,IF(J41&gt;K41,3,IF(J41&lt;K41,0)))</f>
        <v>1</v>
      </c>
      <c r="R41" s="187">
        <f>IF(K41=L41,1,IF(K41&gt;L41,3,IF(K41&lt;L41,0)))</f>
        <v>1</v>
      </c>
      <c r="S41" s="187">
        <f t="shared" si="2"/>
        <v>1</v>
      </c>
      <c r="T41" s="187"/>
      <c r="V41" s="156"/>
      <c r="W41" s="153"/>
      <c r="X41" s="153"/>
      <c r="Y41" s="153"/>
      <c r="Z41" s="153"/>
      <c r="AA41" s="153"/>
      <c r="AB41" s="153"/>
      <c r="AC41" s="146"/>
      <c r="AD41" s="149"/>
      <c r="AE41" s="150"/>
    </row>
    <row r="42" spans="1:31" ht="14.25" customHeight="1" hidden="1">
      <c r="A42" s="209" t="s">
        <v>416</v>
      </c>
      <c r="B42" s="218"/>
      <c r="C42" s="211"/>
      <c r="D42" s="207"/>
      <c r="E42" s="211"/>
      <c r="F42" s="207"/>
      <c r="G42" s="211"/>
      <c r="H42" s="226"/>
      <c r="I42" s="227"/>
      <c r="J42" s="162"/>
      <c r="K42" s="162"/>
      <c r="L42" s="162"/>
      <c r="M42" s="164"/>
      <c r="N42" s="187">
        <f>IF(B42=C42,1,IF(B42&gt;C42,3,IF(B42&lt;C42,0)))</f>
        <v>1</v>
      </c>
      <c r="O42" s="187">
        <f>IF(D42=E42,1,IF(D42&gt;E42,3,IF(D42&lt;E42,0)))</f>
        <v>1</v>
      </c>
      <c r="P42" s="187">
        <f>IF(F42=G42,1,IF(F42&gt;G42,3,IF(F42&lt;G42,0)))</f>
        <v>1</v>
      </c>
      <c r="Q42" s="187">
        <f>IF(H42=I42,1,IF(H42&gt;I42,3,IF(H42&lt;I42,0)))</f>
        <v>1</v>
      </c>
      <c r="R42" s="187">
        <f>IF(J42=K42,1,IF(J42&gt;K42,3,IF(J42&lt;K42,0)))</f>
        <v>1</v>
      </c>
      <c r="S42" s="187">
        <f t="shared" si="2"/>
        <v>1</v>
      </c>
      <c r="T42" s="187">
        <f>COUNTBLANK(B42:M42)/2</f>
        <v>6</v>
      </c>
      <c r="V42" s="156" t="str">
        <f>A42</f>
        <v>REFI BOY</v>
      </c>
      <c r="W42" s="153">
        <f>COUNT(B42:M42)/2</f>
        <v>0</v>
      </c>
      <c r="X42" s="153">
        <f>COUNTIF(N42:S42,3)</f>
        <v>0</v>
      </c>
      <c r="Y42" s="153">
        <f>COUNTIF(N42:S42,1)-T42</f>
        <v>0</v>
      </c>
      <c r="Z42" s="153">
        <f>COUNTIF(N42:S42,0)</f>
        <v>0</v>
      </c>
      <c r="AA42" s="153">
        <f>SUM(D42+F42+H42+J42+B42)</f>
        <v>0</v>
      </c>
      <c r="AB42" s="153">
        <f>SUM(E42+G42+I42+K42+C42)</f>
        <v>0</v>
      </c>
      <c r="AC42" s="146">
        <f>SUM(AA42-AB42)</f>
        <v>0</v>
      </c>
      <c r="AD42" s="149">
        <f>X42*2+Y42+Z42</f>
        <v>0</v>
      </c>
      <c r="AE42" s="152"/>
    </row>
    <row r="43" spans="1:31" ht="14.25" customHeight="1" hidden="1">
      <c r="A43" s="221"/>
      <c r="B43" s="219"/>
      <c r="C43" s="216"/>
      <c r="D43" s="217"/>
      <c r="E43" s="216"/>
      <c r="F43" s="217"/>
      <c r="G43" s="216"/>
      <c r="H43" s="207"/>
      <c r="I43" s="211"/>
      <c r="J43" s="225"/>
      <c r="K43" s="225"/>
      <c r="L43" s="162"/>
      <c r="M43" s="164"/>
      <c r="N43" s="187">
        <f>IF(F43=G43,1,IF(F43&gt;G43,3,IF(F43&lt;G43,0)))</f>
        <v>1</v>
      </c>
      <c r="O43" s="187">
        <f>IF(H43=I43,1,IF(H43&gt;I43,3,IF(H43&lt;I43,0)))</f>
        <v>1</v>
      </c>
      <c r="P43" s="187">
        <f>IF(I43=J43,1,IF(I43&gt;J43,3,IF(I43&lt;J43,0)))</f>
        <v>1</v>
      </c>
      <c r="Q43" s="187">
        <f>IF(J43=K43,1,IF(J43&gt;K43,3,IF(J43&lt;K43,0)))</f>
        <v>1</v>
      </c>
      <c r="R43" s="187">
        <f>IF(K43=L43,1,IF(K43&gt;L43,3,IF(K43&lt;L43,0)))</f>
        <v>1</v>
      </c>
      <c r="S43" s="187">
        <f t="shared" si="2"/>
        <v>1</v>
      </c>
      <c r="T43" s="187"/>
      <c r="V43" s="156"/>
      <c r="W43" s="153"/>
      <c r="X43" s="153"/>
      <c r="Y43" s="153"/>
      <c r="Z43" s="153"/>
      <c r="AA43" s="153"/>
      <c r="AB43" s="153"/>
      <c r="AC43" s="146"/>
      <c r="AD43" s="149"/>
      <c r="AE43" s="152"/>
    </row>
    <row r="44" ht="14.25" hidden="1"/>
    <row r="45" ht="14.25" hidden="1"/>
    <row r="46" spans="1:30" ht="16.5" hidden="1" thickBot="1" thickTop="1">
      <c r="A46" s="18" t="s">
        <v>18</v>
      </c>
      <c r="B46" s="239" t="str">
        <f>A47</f>
        <v>BIG BOYS</v>
      </c>
      <c r="C46" s="239"/>
      <c r="D46" s="239" t="str">
        <f>A49</f>
        <v>THURI VÉGZET</v>
      </c>
      <c r="E46" s="239"/>
      <c r="F46" s="239" t="str">
        <f>A51</f>
        <v>NOSZLOPY</v>
      </c>
      <c r="G46" s="239"/>
      <c r="H46" s="244" t="str">
        <f>A53</f>
        <v>TÜRR B</v>
      </c>
      <c r="I46" s="244"/>
      <c r="J46" s="239">
        <f>A55</f>
        <v>0</v>
      </c>
      <c r="K46" s="243"/>
      <c r="L46" s="239">
        <f>A57</f>
        <v>0</v>
      </c>
      <c r="M46" s="240"/>
      <c r="N46" s="1"/>
      <c r="V46" s="6" t="s">
        <v>18</v>
      </c>
      <c r="W46" s="4" t="s">
        <v>1</v>
      </c>
      <c r="X46" s="4" t="s">
        <v>2</v>
      </c>
      <c r="Y46" s="4" t="s">
        <v>0</v>
      </c>
      <c r="Z46" s="4" t="s">
        <v>3</v>
      </c>
      <c r="AA46" s="4" t="s">
        <v>4</v>
      </c>
      <c r="AB46" s="4" t="s">
        <v>5</v>
      </c>
      <c r="AC46" s="4" t="s">
        <v>64</v>
      </c>
      <c r="AD46" s="5" t="s">
        <v>6</v>
      </c>
    </row>
    <row r="47" spans="1:31" ht="15.75" hidden="1" thickTop="1">
      <c r="A47" s="229" t="s">
        <v>417</v>
      </c>
      <c r="B47" s="231"/>
      <c r="C47" s="232"/>
      <c r="D47" s="235"/>
      <c r="E47" s="237"/>
      <c r="F47" s="235"/>
      <c r="G47" s="237"/>
      <c r="H47" s="235"/>
      <c r="I47" s="237"/>
      <c r="J47" s="235"/>
      <c r="K47" s="241"/>
      <c r="L47" s="235"/>
      <c r="M47" s="245"/>
      <c r="N47" s="187">
        <f>IF(B47=C47,1,IF(B47&gt;C47,3,IF(B47&lt;C47,0)))</f>
        <v>1</v>
      </c>
      <c r="O47" s="187">
        <f>IF(D47=E47,1,IF(D47&gt;E47,3,IF(D47&lt;E47,0)))</f>
        <v>1</v>
      </c>
      <c r="P47" s="187">
        <f>IF(F47=G47,1,IF(F47&gt;G47,3,IF(F47&lt;G47,0)))</f>
        <v>1</v>
      </c>
      <c r="Q47" s="187">
        <f>IF(H47=I47,1,IF(H47&gt;I47,3,IF(H47&lt;I47,0)))</f>
        <v>1</v>
      </c>
      <c r="R47" s="187">
        <f>IF(J47=K47,1,IF(J47&gt;K47,3,IF(J47&lt;K47,0)))</f>
        <v>1</v>
      </c>
      <c r="S47" s="187">
        <f aca="true" t="shared" si="3" ref="S47:S56">IF(L47=M47,1,IF(L47&gt;M47,3,IF(L47&lt;M47,0)))</f>
        <v>1</v>
      </c>
      <c r="T47" s="187">
        <f>COUNTBLANK(B47:M47)/2</f>
        <v>6</v>
      </c>
      <c r="U47" s="2"/>
      <c r="V47" s="156" t="str">
        <f>A47</f>
        <v>BIG BOYS</v>
      </c>
      <c r="W47" s="153">
        <f>COUNT(B47:M47)/2</f>
        <v>0</v>
      </c>
      <c r="X47" s="153">
        <f>COUNTIF(N47:S47,3)</f>
        <v>0</v>
      </c>
      <c r="Y47" s="153">
        <f>COUNTIF(N47:S47,1)-T47</f>
        <v>0</v>
      </c>
      <c r="Z47" s="153">
        <f>COUNTIF(N47:S47,0)</f>
        <v>0</v>
      </c>
      <c r="AA47" s="153">
        <f>SUM(D47+F47+H47+J47+L47)</f>
        <v>0</v>
      </c>
      <c r="AB47" s="153">
        <f>SUM(E47+G47+I47+K47+M47)</f>
        <v>0</v>
      </c>
      <c r="AC47" s="146">
        <f>SUM(AA47-AB47)</f>
        <v>0</v>
      </c>
      <c r="AD47" s="149">
        <f>X47*2+Y47+Z47</f>
        <v>0</v>
      </c>
      <c r="AE47" s="152"/>
    </row>
    <row r="48" spans="1:31" ht="15" hidden="1">
      <c r="A48" s="230"/>
      <c r="B48" s="233"/>
      <c r="C48" s="234"/>
      <c r="D48" s="236"/>
      <c r="E48" s="238"/>
      <c r="F48" s="236"/>
      <c r="G48" s="238"/>
      <c r="H48" s="236"/>
      <c r="I48" s="238"/>
      <c r="J48" s="236"/>
      <c r="K48" s="242"/>
      <c r="L48" s="236"/>
      <c r="M48" s="246"/>
      <c r="N48" s="187">
        <f>IF(F48=G48,1,IF(F48&gt;G48,3,IF(F48&lt;G48,0)))</f>
        <v>1</v>
      </c>
      <c r="O48" s="187">
        <f>IF(H48=I48,1,IF(H48&gt;I48,3,IF(H48&lt;I48,0)))</f>
        <v>1</v>
      </c>
      <c r="P48" s="187">
        <f>IF(I48=J48,1,IF(I48&gt;J48,3,IF(I48&lt;J48,0)))</f>
        <v>1</v>
      </c>
      <c r="Q48" s="187">
        <f>IF(J48=K48,1,IF(J48&gt;K48,3,IF(J48&lt;K48,0)))</f>
        <v>1</v>
      </c>
      <c r="R48" s="187">
        <f>IF(K48=L48,1,IF(K48&gt;L48,3,IF(K48&lt;L48,0)))</f>
        <v>1</v>
      </c>
      <c r="S48" s="187">
        <f t="shared" si="3"/>
        <v>1</v>
      </c>
      <c r="T48" s="187"/>
      <c r="U48" s="2"/>
      <c r="V48" s="156"/>
      <c r="W48" s="153"/>
      <c r="X48" s="153"/>
      <c r="Y48" s="153"/>
      <c r="Z48" s="153"/>
      <c r="AA48" s="153"/>
      <c r="AB48" s="153"/>
      <c r="AC48" s="146"/>
      <c r="AD48" s="149"/>
      <c r="AE48" s="152"/>
    </row>
    <row r="49" spans="1:31" ht="15" hidden="1">
      <c r="A49" s="247" t="s">
        <v>418</v>
      </c>
      <c r="B49" s="248"/>
      <c r="C49" s="238"/>
      <c r="D49" s="249"/>
      <c r="E49" s="250"/>
      <c r="F49" s="236"/>
      <c r="G49" s="238"/>
      <c r="H49" s="236"/>
      <c r="I49" s="238"/>
      <c r="J49" s="236"/>
      <c r="K49" s="242"/>
      <c r="L49" s="236"/>
      <c r="M49" s="246"/>
      <c r="N49" s="187">
        <f>IF(B49=C49,1,IF(B49&gt;C49,3,IF(B49&lt;C49,0)))</f>
        <v>1</v>
      </c>
      <c r="O49" s="187">
        <f>IF(D49=E49,1,IF(D49&gt;E49,3,IF(D49&lt;E49,0)))</f>
        <v>1</v>
      </c>
      <c r="P49" s="187">
        <f>IF(F49=G49,1,IF(F49&gt;G49,3,IF(F49&lt;G49,0)))</f>
        <v>1</v>
      </c>
      <c r="Q49" s="187">
        <f>IF(H49=I49,1,IF(H49&gt;I49,3,IF(H49&lt;I49,0)))</f>
        <v>1</v>
      </c>
      <c r="R49" s="187">
        <f>IF(J49=K49,1,IF(J49&gt;K49,3,IF(J49&lt;K49,0)))</f>
        <v>1</v>
      </c>
      <c r="S49" s="187">
        <f t="shared" si="3"/>
        <v>1</v>
      </c>
      <c r="T49" s="187">
        <f>COUNTBLANK(B49:M49)/2</f>
        <v>6</v>
      </c>
      <c r="U49" s="2"/>
      <c r="V49" s="156" t="str">
        <f>A49</f>
        <v>THURI VÉGZET</v>
      </c>
      <c r="W49" s="153">
        <f>COUNT(B49:M49)/2</f>
        <v>0</v>
      </c>
      <c r="X49" s="153">
        <f>COUNTIF(N49:S49,3)</f>
        <v>0</v>
      </c>
      <c r="Y49" s="153">
        <f>COUNTIF(N49:S49,1)-T49</f>
        <v>0</v>
      </c>
      <c r="Z49" s="153">
        <f>COUNTIF(N49:S49,0)</f>
        <v>0</v>
      </c>
      <c r="AA49" s="153">
        <f>SUM(B49+F49+H49+J49+L49)</f>
        <v>0</v>
      </c>
      <c r="AB49" s="153">
        <f>SUM(C49+G49+I49+K49+M49)</f>
        <v>0</v>
      </c>
      <c r="AC49" s="146">
        <f>SUM(AA49-AB49)</f>
        <v>0</v>
      </c>
      <c r="AD49" s="149">
        <f>X49*2+Y49+Z49</f>
        <v>0</v>
      </c>
      <c r="AE49" s="151"/>
    </row>
    <row r="50" spans="1:31" ht="15" hidden="1">
      <c r="A50" s="247"/>
      <c r="B50" s="248"/>
      <c r="C50" s="238"/>
      <c r="D50" s="249"/>
      <c r="E50" s="250"/>
      <c r="F50" s="236"/>
      <c r="G50" s="238"/>
      <c r="H50" s="236"/>
      <c r="I50" s="238"/>
      <c r="J50" s="236"/>
      <c r="K50" s="242"/>
      <c r="L50" s="236"/>
      <c r="M50" s="246"/>
      <c r="N50" s="187">
        <f>IF(F50=G50,1,IF(F50&gt;G50,3,IF(F50&lt;G50,0)))</f>
        <v>1</v>
      </c>
      <c r="O50" s="187">
        <f>IF(H50=I50,1,IF(H50&gt;I50,3,IF(H50&lt;I50,0)))</f>
        <v>1</v>
      </c>
      <c r="P50" s="187">
        <f>IF(I50=J50,1,IF(I50&gt;J50,3,IF(I50&lt;J50,0)))</f>
        <v>1</v>
      </c>
      <c r="Q50" s="187">
        <f>IF(J50=K50,1,IF(J50&gt;K50,3,IF(J50&lt;K50,0)))</f>
        <v>1</v>
      </c>
      <c r="R50" s="187">
        <f>IF(K50=L50,1,IF(K50&gt;L50,3,IF(K50&lt;L50,0)))</f>
        <v>1</v>
      </c>
      <c r="S50" s="187">
        <f t="shared" si="3"/>
        <v>1</v>
      </c>
      <c r="T50" s="187"/>
      <c r="U50" s="2"/>
      <c r="V50" s="156"/>
      <c r="W50" s="153"/>
      <c r="X50" s="153"/>
      <c r="Y50" s="153"/>
      <c r="Z50" s="153"/>
      <c r="AA50" s="153"/>
      <c r="AB50" s="153"/>
      <c r="AC50" s="146"/>
      <c r="AD50" s="149"/>
      <c r="AE50" s="151"/>
    </row>
    <row r="51" spans="1:31" ht="15" hidden="1">
      <c r="A51" s="247" t="s">
        <v>419</v>
      </c>
      <c r="B51" s="248"/>
      <c r="C51" s="238"/>
      <c r="D51" s="236"/>
      <c r="E51" s="238"/>
      <c r="F51" s="249"/>
      <c r="G51" s="250"/>
      <c r="H51" s="236"/>
      <c r="I51" s="238"/>
      <c r="J51" s="236"/>
      <c r="K51" s="242"/>
      <c r="L51" s="236"/>
      <c r="M51" s="246"/>
      <c r="N51" s="187">
        <f>IF(B51=C51,1,IF(B51&gt;C51,3,IF(B51&lt;C51,0)))</f>
        <v>1</v>
      </c>
      <c r="O51" s="187">
        <f>IF(D51=E51,1,IF(D51&gt;E51,3,IF(D51&lt;E51,0)))</f>
        <v>1</v>
      </c>
      <c r="P51" s="187">
        <f>IF(F51=G51,1,IF(F51&gt;G51,3,IF(F51&lt;G51,0)))</f>
        <v>1</v>
      </c>
      <c r="Q51" s="187">
        <f>IF(H51=I51,1,IF(H51&gt;I51,3,IF(H51&lt;I51,0)))</f>
        <v>1</v>
      </c>
      <c r="R51" s="187">
        <f>IF(J51=K51,1,IF(J51&gt;K51,3,IF(J51&lt;K51,0)))</f>
        <v>1</v>
      </c>
      <c r="S51" s="187">
        <f t="shared" si="3"/>
        <v>1</v>
      </c>
      <c r="T51" s="187">
        <f>COUNTBLANK(B51:M51)/2</f>
        <v>6</v>
      </c>
      <c r="U51" s="2"/>
      <c r="V51" s="156" t="str">
        <f>A51</f>
        <v>NOSZLOPY</v>
      </c>
      <c r="W51" s="153">
        <f>COUNT(B51:M51)/2</f>
        <v>0</v>
      </c>
      <c r="X51" s="153">
        <f>COUNTIF(N51:S51,3)</f>
        <v>0</v>
      </c>
      <c r="Y51" s="153">
        <f>COUNTIF(N51:S51,1)-T51</f>
        <v>0</v>
      </c>
      <c r="Z51" s="153">
        <f>COUNTIF(N51:S51,0)</f>
        <v>0</v>
      </c>
      <c r="AA51" s="153">
        <f>SUM(D51+B51+H51+J51+L51)</f>
        <v>0</v>
      </c>
      <c r="AB51" s="153">
        <f>SUM(E51+C51+I51+K51+M51)</f>
        <v>0</v>
      </c>
      <c r="AC51" s="146">
        <f>SUM(AA51-AB51)</f>
        <v>0</v>
      </c>
      <c r="AD51" s="149">
        <f>X51*2+Y51+Z51</f>
        <v>0</v>
      </c>
      <c r="AE51" s="151"/>
    </row>
    <row r="52" spans="1:31" ht="15" hidden="1">
      <c r="A52" s="247"/>
      <c r="B52" s="248"/>
      <c r="C52" s="238"/>
      <c r="D52" s="236"/>
      <c r="E52" s="238"/>
      <c r="F52" s="249"/>
      <c r="G52" s="250"/>
      <c r="H52" s="236"/>
      <c r="I52" s="238"/>
      <c r="J52" s="236"/>
      <c r="K52" s="242"/>
      <c r="L52" s="236"/>
      <c r="M52" s="246"/>
      <c r="N52" s="187">
        <f>IF(F52=G52,1,IF(F52&gt;G52,3,IF(F52&lt;G52,0)))</f>
        <v>1</v>
      </c>
      <c r="O52" s="187">
        <f>IF(H52=I52,1,IF(H52&gt;I52,3,IF(H52&lt;I52,0)))</f>
        <v>1</v>
      </c>
      <c r="P52" s="187">
        <f>IF(I52=J52,1,IF(I52&gt;J52,3,IF(I52&lt;J52,0)))</f>
        <v>1</v>
      </c>
      <c r="Q52" s="187">
        <f>IF(J52=K52,1,IF(J52&gt;K52,3,IF(J52&lt;K52,0)))</f>
        <v>1</v>
      </c>
      <c r="R52" s="187">
        <f>IF(K52=L52,1,IF(K52&gt;L52,3,IF(K52&lt;L52,0)))</f>
        <v>1</v>
      </c>
      <c r="S52" s="187">
        <f t="shared" si="3"/>
        <v>1</v>
      </c>
      <c r="T52" s="187"/>
      <c r="U52" s="2"/>
      <c r="V52" s="156"/>
      <c r="W52" s="153"/>
      <c r="X52" s="153"/>
      <c r="Y52" s="153"/>
      <c r="Z52" s="153"/>
      <c r="AA52" s="153"/>
      <c r="AB52" s="153"/>
      <c r="AC52" s="146"/>
      <c r="AD52" s="149"/>
      <c r="AE52" s="151"/>
    </row>
    <row r="53" spans="1:31" ht="15" hidden="1">
      <c r="A53" s="247" t="s">
        <v>420</v>
      </c>
      <c r="B53" s="248"/>
      <c r="C53" s="238"/>
      <c r="D53" s="236"/>
      <c r="E53" s="238"/>
      <c r="F53" s="236"/>
      <c r="G53" s="238"/>
      <c r="H53" s="249"/>
      <c r="I53" s="250"/>
      <c r="J53" s="236"/>
      <c r="K53" s="242"/>
      <c r="L53" s="236"/>
      <c r="M53" s="246"/>
      <c r="N53" s="187">
        <f>IF(B53=C53,1,IF(B53&gt;C53,3,IF(B53&lt;C53,0)))</f>
        <v>1</v>
      </c>
      <c r="O53" s="187">
        <f>IF(D53=E53,1,IF(D53&gt;E53,3,IF(D53&lt;E53,0)))</f>
        <v>1</v>
      </c>
      <c r="P53" s="187">
        <f>IF(F53=G53,1,IF(F53&gt;G53,3,IF(F53&lt;G53,0)))</f>
        <v>1</v>
      </c>
      <c r="Q53" s="187">
        <f>IF(H53=I53,1,IF(H53&gt;I53,3,IF(H53&lt;I53,0)))</f>
        <v>1</v>
      </c>
      <c r="R53" s="187">
        <f>IF(J53=K53,1,IF(J53&gt;K53,3,IF(J53&lt;K53,0)))</f>
        <v>1</v>
      </c>
      <c r="S53" s="187">
        <f t="shared" si="3"/>
        <v>1</v>
      </c>
      <c r="T53" s="187">
        <f>COUNTBLANK(B53:M53)/2</f>
        <v>6</v>
      </c>
      <c r="U53" s="2"/>
      <c r="V53" s="189" t="str">
        <f>A53</f>
        <v>TÜRR B</v>
      </c>
      <c r="W53" s="153">
        <f>COUNT(B53:M53)/2</f>
        <v>0</v>
      </c>
      <c r="X53" s="153">
        <f>COUNTIF(N53:S53,3)</f>
        <v>0</v>
      </c>
      <c r="Y53" s="153">
        <f>COUNTIF(N53:S53,1)-T53</f>
        <v>0</v>
      </c>
      <c r="Z53" s="153">
        <f>COUNTIF(N53:S53,0)</f>
        <v>0</v>
      </c>
      <c r="AA53" s="153">
        <f>SUM(D53+F53+B53+J53+L53)</f>
        <v>0</v>
      </c>
      <c r="AB53" s="153">
        <f>SUM(E53+G53+C53+K53+M53)</f>
        <v>0</v>
      </c>
      <c r="AC53" s="146">
        <f>SUM(AA53-AB53)</f>
        <v>0</v>
      </c>
      <c r="AD53" s="149">
        <f>X53*2+Y53+Z53</f>
        <v>0</v>
      </c>
      <c r="AE53" s="152"/>
    </row>
    <row r="54" spans="1:31" ht="15" hidden="1">
      <c r="A54" s="247"/>
      <c r="B54" s="248"/>
      <c r="C54" s="238"/>
      <c r="D54" s="236"/>
      <c r="E54" s="238"/>
      <c r="F54" s="236"/>
      <c r="G54" s="238"/>
      <c r="H54" s="249"/>
      <c r="I54" s="250"/>
      <c r="J54" s="236"/>
      <c r="K54" s="242"/>
      <c r="L54" s="236"/>
      <c r="M54" s="246"/>
      <c r="N54" s="187">
        <f>IF(F54=G54,1,IF(F54&gt;G54,3,IF(F54&lt;G54,0)))</f>
        <v>1</v>
      </c>
      <c r="O54" s="187">
        <f>IF(H54=I54,1,IF(H54&gt;I54,3,IF(H54&lt;I54,0)))</f>
        <v>1</v>
      </c>
      <c r="P54" s="187">
        <f>IF(I54=J54,1,IF(I54&gt;J54,3,IF(I54&lt;J54,0)))</f>
        <v>1</v>
      </c>
      <c r="Q54" s="187">
        <f>IF(J54=K54,1,IF(J54&gt;K54,3,IF(J54&lt;K54,0)))</f>
        <v>1</v>
      </c>
      <c r="R54" s="187">
        <f>IF(K54=L54,1,IF(K54&gt;L54,3,IF(K54&lt;L54,0)))</f>
        <v>1</v>
      </c>
      <c r="S54" s="187">
        <f t="shared" si="3"/>
        <v>1</v>
      </c>
      <c r="T54" s="187"/>
      <c r="U54" s="2"/>
      <c r="V54" s="189"/>
      <c r="W54" s="153"/>
      <c r="X54" s="153"/>
      <c r="Y54" s="153"/>
      <c r="Z54" s="153"/>
      <c r="AA54" s="153"/>
      <c r="AB54" s="153"/>
      <c r="AC54" s="146"/>
      <c r="AD54" s="149"/>
      <c r="AE54" s="152"/>
    </row>
    <row r="55" spans="1:31" ht="15" hidden="1">
      <c r="A55" s="247"/>
      <c r="B55" s="248"/>
      <c r="C55" s="238"/>
      <c r="D55" s="236"/>
      <c r="E55" s="238"/>
      <c r="F55" s="236"/>
      <c r="G55" s="238"/>
      <c r="H55" s="236"/>
      <c r="I55" s="238"/>
      <c r="J55" s="249"/>
      <c r="K55" s="251"/>
      <c r="L55" s="236"/>
      <c r="M55" s="246"/>
      <c r="N55" s="187">
        <f>IF(B55=C55,1,IF(B55&gt;C55,3,IF(B55&lt;C55,0)))</f>
        <v>1</v>
      </c>
      <c r="O55" s="187">
        <f>IF(D55=E55,1,IF(D55&gt;E55,3,IF(D55&lt;E55,0)))</f>
        <v>1</v>
      </c>
      <c r="P55" s="187">
        <f>IF(F55=G55,1,IF(F55&gt;G55,3,IF(F55&lt;G55,0)))</f>
        <v>1</v>
      </c>
      <c r="Q55" s="187">
        <f>IF(H55=I55,1,IF(H55&gt;I55,3,IF(H55&lt;I55,0)))</f>
        <v>1</v>
      </c>
      <c r="R55" s="187">
        <f>IF(J55=K55,1,IF(J55&gt;K55,3,IF(J55&lt;K55,0)))</f>
        <v>1</v>
      </c>
      <c r="S55" s="187">
        <f t="shared" si="3"/>
        <v>1</v>
      </c>
      <c r="T55" s="187">
        <f>COUNTBLANK(B55:M55)/2</f>
        <v>6</v>
      </c>
      <c r="U55" s="2"/>
      <c r="V55" s="156">
        <f>A55</f>
        <v>0</v>
      </c>
      <c r="W55" s="153">
        <f>COUNT(B55:M55)/2</f>
        <v>0</v>
      </c>
      <c r="X55" s="153">
        <f>COUNTIF(N55:S55,3)</f>
        <v>0</v>
      </c>
      <c r="Y55" s="153">
        <f>COUNTIF(N55:S55,1)-T55</f>
        <v>0</v>
      </c>
      <c r="Z55" s="153">
        <f>COUNTIF(N55:S55,0)</f>
        <v>0</v>
      </c>
      <c r="AA55" s="153">
        <f>SUM(D55+F55+H55+B55+L55)</f>
        <v>0</v>
      </c>
      <c r="AB55" s="153">
        <f>SUM(E55+G55+I55+C55+M55)</f>
        <v>0</v>
      </c>
      <c r="AC55" s="146">
        <f>SUM(AA55-AB55)</f>
        <v>0</v>
      </c>
      <c r="AD55" s="149">
        <f>X55*2+Y55+Z55</f>
        <v>0</v>
      </c>
      <c r="AE55" s="143" t="s">
        <v>13</v>
      </c>
    </row>
    <row r="56" spans="1:31" ht="15" hidden="1">
      <c r="A56" s="247"/>
      <c r="B56" s="248"/>
      <c r="C56" s="238"/>
      <c r="D56" s="236"/>
      <c r="E56" s="238"/>
      <c r="F56" s="236"/>
      <c r="G56" s="238"/>
      <c r="H56" s="236"/>
      <c r="I56" s="238"/>
      <c r="J56" s="249"/>
      <c r="K56" s="251"/>
      <c r="L56" s="236"/>
      <c r="M56" s="246"/>
      <c r="N56" s="187">
        <f>IF(F56=G56,1,IF(F56&gt;G56,3,IF(F56&lt;G56,0)))</f>
        <v>1</v>
      </c>
      <c r="O56" s="187">
        <f>IF(H56=I56,1,IF(H56&gt;I56,3,IF(H56&lt;I56,0)))</f>
        <v>1</v>
      </c>
      <c r="P56" s="187">
        <f>IF(I56=J56,1,IF(I56&gt;J56,3,IF(I56&lt;J56,0)))</f>
        <v>1</v>
      </c>
      <c r="Q56" s="187">
        <f>IF(J56=K56,1,IF(J56&gt;K56,3,IF(J56&lt;K56,0)))</f>
        <v>1</v>
      </c>
      <c r="R56" s="187">
        <f>IF(K56=L56,1,IF(K56&gt;L56,3,IF(K56&lt;L56,0)))</f>
        <v>1</v>
      </c>
      <c r="S56" s="187">
        <f t="shared" si="3"/>
        <v>1</v>
      </c>
      <c r="T56" s="187"/>
      <c r="U56" s="2"/>
      <c r="V56" s="156"/>
      <c r="W56" s="153"/>
      <c r="X56" s="153"/>
      <c r="Y56" s="153"/>
      <c r="Z56" s="153"/>
      <c r="AA56" s="153"/>
      <c r="AB56" s="153"/>
      <c r="AC56" s="146"/>
      <c r="AD56" s="149"/>
      <c r="AE56" s="143"/>
    </row>
    <row r="57" spans="1:31" ht="14.25" hidden="1">
      <c r="A57" s="247"/>
      <c r="B57" s="248"/>
      <c r="C57" s="238"/>
      <c r="D57" s="236"/>
      <c r="E57" s="238"/>
      <c r="F57" s="236"/>
      <c r="G57" s="238"/>
      <c r="H57" s="236"/>
      <c r="I57" s="238"/>
      <c r="J57" s="236"/>
      <c r="K57" s="238"/>
      <c r="L57" s="249"/>
      <c r="M57" s="252"/>
      <c r="N57" s="187">
        <f>IF(B57=C57,1,IF(B57&gt;C57,3,IF(B57&lt;C57,0)))</f>
        <v>1</v>
      </c>
      <c r="O57" s="187">
        <f>IF(D57=E57,1,IF(D57&gt;E57,3,IF(D57&lt;E57,0)))</f>
        <v>1</v>
      </c>
      <c r="P57" s="187">
        <f>IF(F57=G57,1,IF(F57&gt;G57,3,IF(F57&lt;G57,0)))</f>
        <v>1</v>
      </c>
      <c r="Q57" s="187">
        <f>IF(H57=I57,1,IF(H57&gt;I57,3,IF(H57&lt;I57,0)))</f>
        <v>1</v>
      </c>
      <c r="R57" s="187">
        <f>IF(J57=K57,1,IF(J57&gt;K57,3,IF(J57&lt;K57,0)))</f>
        <v>1</v>
      </c>
      <c r="S57" s="187">
        <f>IF(L57=M57,1,IF(L57&gt;M57,3,IF(L57&lt;M57,0)))</f>
        <v>1</v>
      </c>
      <c r="T57" s="187">
        <f>COUNTBLANK(B57:M57)/2</f>
        <v>6</v>
      </c>
      <c r="V57" s="156">
        <f>A57</f>
        <v>0</v>
      </c>
      <c r="W57" s="153">
        <f>COUNT(B57:M57)/2</f>
        <v>0</v>
      </c>
      <c r="X57" s="153">
        <f>COUNTIF(N57:S57,3)</f>
        <v>0</v>
      </c>
      <c r="Y57" s="153">
        <f>COUNTIF(N57:S57,1)-T57</f>
        <v>0</v>
      </c>
      <c r="Z57" s="153">
        <f>COUNTIF(N57:S57,0)</f>
        <v>0</v>
      </c>
      <c r="AA57" s="153">
        <f>SUM(D57+F57+H57+J57+B57)</f>
        <v>0</v>
      </c>
      <c r="AB57" s="153">
        <f>SUM(E57+G57+I57+K57+C57)</f>
        <v>0</v>
      </c>
      <c r="AC57" s="146">
        <f>SUM(AA57-AB57)</f>
        <v>0</v>
      </c>
      <c r="AD57" s="149">
        <f>X57*2+Y57+Z57</f>
        <v>0</v>
      </c>
      <c r="AE57" s="152"/>
    </row>
    <row r="58" spans="1:31" ht="14.25" hidden="1">
      <c r="A58" s="247"/>
      <c r="B58" s="248"/>
      <c r="C58" s="238"/>
      <c r="D58" s="236"/>
      <c r="E58" s="238"/>
      <c r="F58" s="236"/>
      <c r="G58" s="238"/>
      <c r="H58" s="236"/>
      <c r="I58" s="238"/>
      <c r="J58" s="236"/>
      <c r="K58" s="238"/>
      <c r="L58" s="249"/>
      <c r="M58" s="252"/>
      <c r="N58" s="187">
        <f>IF(F58=G58,1,IF(F58&gt;G58,3,IF(F58&lt;G58,0)))</f>
        <v>1</v>
      </c>
      <c r="O58" s="187">
        <f>IF(H58=I58,1,IF(H58&gt;I58,3,IF(H58&lt;I58,0)))</f>
        <v>1</v>
      </c>
      <c r="P58" s="187">
        <f>IF(I58=J58,1,IF(I58&gt;J58,3,IF(I58&lt;J58,0)))</f>
        <v>1</v>
      </c>
      <c r="Q58" s="187">
        <f>IF(J58=K58,1,IF(J58&gt;K58,3,IF(J58&lt;K58,0)))</f>
        <v>1</v>
      </c>
      <c r="R58" s="187">
        <f>IF(K58=L58,1,IF(K58&gt;L58,3,IF(K58&lt;L58,0)))</f>
        <v>1</v>
      </c>
      <c r="S58" s="187">
        <f>IF(L58=M58,1,IF(L58&gt;M58,3,IF(L58&lt;M58,0)))</f>
        <v>1</v>
      </c>
      <c r="T58" s="187"/>
      <c r="V58" s="156"/>
      <c r="W58" s="153"/>
      <c r="X58" s="153"/>
      <c r="Y58" s="153"/>
      <c r="Z58" s="153"/>
      <c r="AA58" s="153"/>
      <c r="AB58" s="153"/>
      <c r="AC58" s="146"/>
      <c r="AD58" s="149"/>
      <c r="AE58" s="152"/>
    </row>
    <row r="68" ht="14.25">
      <c r="E68" s="453"/>
    </row>
    <row r="69" ht="14.25">
      <c r="E69" s="453"/>
    </row>
    <row r="70" ht="14.25">
      <c r="E70" s="453"/>
    </row>
    <row r="71" ht="14.25">
      <c r="E71" s="453"/>
    </row>
    <row r="72" ht="14.25">
      <c r="E72" s="454"/>
    </row>
  </sheetData>
  <sheetProtection/>
  <mergeCells count="720">
    <mergeCell ref="Z57:Z58"/>
    <mergeCell ref="AA57:AA58"/>
    <mergeCell ref="AB57:AB58"/>
    <mergeCell ref="AC57:AC58"/>
    <mergeCell ref="AD57:AD58"/>
    <mergeCell ref="AE57:AE58"/>
    <mergeCell ref="S57:S58"/>
    <mergeCell ref="T57:T58"/>
    <mergeCell ref="V57:V58"/>
    <mergeCell ref="W57:W58"/>
    <mergeCell ref="X57:X58"/>
    <mergeCell ref="Y57:Y58"/>
    <mergeCell ref="L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J57:J58"/>
    <mergeCell ref="K57:K58"/>
    <mergeCell ref="AA55:AA56"/>
    <mergeCell ref="AB55:AB56"/>
    <mergeCell ref="AC55:AC56"/>
    <mergeCell ref="AD55:AD56"/>
    <mergeCell ref="AE55:AE56"/>
    <mergeCell ref="A57:A58"/>
    <mergeCell ref="B57:B58"/>
    <mergeCell ref="C57:C58"/>
    <mergeCell ref="D57:D58"/>
    <mergeCell ref="E57:E58"/>
    <mergeCell ref="T55:T56"/>
    <mergeCell ref="V55:V56"/>
    <mergeCell ref="W55:W56"/>
    <mergeCell ref="X55:X56"/>
    <mergeCell ref="Y55:Y56"/>
    <mergeCell ref="Z55:Z56"/>
    <mergeCell ref="N55:N56"/>
    <mergeCell ref="O55:O56"/>
    <mergeCell ref="P55:P56"/>
    <mergeCell ref="Q55:Q56"/>
    <mergeCell ref="R55:R56"/>
    <mergeCell ref="S55:S56"/>
    <mergeCell ref="G55:G56"/>
    <mergeCell ref="H55:H56"/>
    <mergeCell ref="I55:I56"/>
    <mergeCell ref="J55:K56"/>
    <mergeCell ref="L55:L56"/>
    <mergeCell ref="M55:M56"/>
    <mergeCell ref="A55:A56"/>
    <mergeCell ref="B55:B56"/>
    <mergeCell ref="C55:C56"/>
    <mergeCell ref="D55:D56"/>
    <mergeCell ref="E55:E56"/>
    <mergeCell ref="F55:F56"/>
    <mergeCell ref="Z53:Z54"/>
    <mergeCell ref="AA53:AA54"/>
    <mergeCell ref="AB53:AB54"/>
    <mergeCell ref="AC53:AC54"/>
    <mergeCell ref="AD53:AD54"/>
    <mergeCell ref="AE53:AE54"/>
    <mergeCell ref="S53:S54"/>
    <mergeCell ref="T53:T54"/>
    <mergeCell ref="V53:V54"/>
    <mergeCell ref="W53:W54"/>
    <mergeCell ref="X53:X54"/>
    <mergeCell ref="Y53:Y54"/>
    <mergeCell ref="M53:M54"/>
    <mergeCell ref="N53:N54"/>
    <mergeCell ref="O53:O54"/>
    <mergeCell ref="P53:P54"/>
    <mergeCell ref="Q53:Q54"/>
    <mergeCell ref="R53:R54"/>
    <mergeCell ref="F53:F54"/>
    <mergeCell ref="G53:G54"/>
    <mergeCell ref="H53:I54"/>
    <mergeCell ref="J53:J54"/>
    <mergeCell ref="K53:K54"/>
    <mergeCell ref="L53:L54"/>
    <mergeCell ref="AA51:AA52"/>
    <mergeCell ref="AB51:AB52"/>
    <mergeCell ref="AC51:AC52"/>
    <mergeCell ref="AD51:AD52"/>
    <mergeCell ref="AE51:AE52"/>
    <mergeCell ref="A53:A54"/>
    <mergeCell ref="B53:B54"/>
    <mergeCell ref="C53:C54"/>
    <mergeCell ref="D53:D54"/>
    <mergeCell ref="E53:E54"/>
    <mergeCell ref="T51:T52"/>
    <mergeCell ref="V51:V52"/>
    <mergeCell ref="W51:W52"/>
    <mergeCell ref="X51:X52"/>
    <mergeCell ref="Y51:Y52"/>
    <mergeCell ref="Z51:Z52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D51:D52"/>
    <mergeCell ref="E51:E52"/>
    <mergeCell ref="F51:G52"/>
    <mergeCell ref="Z49:Z50"/>
    <mergeCell ref="AA49:AA50"/>
    <mergeCell ref="AB49:AB50"/>
    <mergeCell ref="AC49:AC50"/>
    <mergeCell ref="AD49:AD50"/>
    <mergeCell ref="AE49:AE50"/>
    <mergeCell ref="S49:S50"/>
    <mergeCell ref="T49:T50"/>
    <mergeCell ref="V49:V50"/>
    <mergeCell ref="W49:W50"/>
    <mergeCell ref="X49:X50"/>
    <mergeCell ref="Y49:Y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AA47:AA48"/>
    <mergeCell ref="AB47:AB48"/>
    <mergeCell ref="AC47:AC48"/>
    <mergeCell ref="AD47:AD48"/>
    <mergeCell ref="AE47:AE48"/>
    <mergeCell ref="A49:A50"/>
    <mergeCell ref="B49:B50"/>
    <mergeCell ref="C49:C50"/>
    <mergeCell ref="D49:E50"/>
    <mergeCell ref="F49:F50"/>
    <mergeCell ref="T47:T48"/>
    <mergeCell ref="V47:V48"/>
    <mergeCell ref="W47:W48"/>
    <mergeCell ref="X47:X48"/>
    <mergeCell ref="Y47:Y48"/>
    <mergeCell ref="Z47:Z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A47:A48"/>
    <mergeCell ref="B47:C48"/>
    <mergeCell ref="D47:D48"/>
    <mergeCell ref="E47:E48"/>
    <mergeCell ref="F47:F48"/>
    <mergeCell ref="G47:G48"/>
    <mergeCell ref="B46:C46"/>
    <mergeCell ref="D46:E46"/>
    <mergeCell ref="F46:G46"/>
    <mergeCell ref="H46:I46"/>
    <mergeCell ref="J46:K46"/>
    <mergeCell ref="L46:M46"/>
    <mergeCell ref="Z42:Z43"/>
    <mergeCell ref="AA42:AA43"/>
    <mergeCell ref="AB42:AB43"/>
    <mergeCell ref="AC42:AC43"/>
    <mergeCell ref="AD42:AD43"/>
    <mergeCell ref="AE42:AE43"/>
    <mergeCell ref="S42:S43"/>
    <mergeCell ref="T42:T43"/>
    <mergeCell ref="V42:V43"/>
    <mergeCell ref="W42:W43"/>
    <mergeCell ref="X42:X43"/>
    <mergeCell ref="Y42:Y43"/>
    <mergeCell ref="L42:M43"/>
    <mergeCell ref="N42:N43"/>
    <mergeCell ref="O42:O43"/>
    <mergeCell ref="P42:P43"/>
    <mergeCell ref="Q42:Q43"/>
    <mergeCell ref="R42:R43"/>
    <mergeCell ref="F42:F43"/>
    <mergeCell ref="G42:G43"/>
    <mergeCell ref="H42:H43"/>
    <mergeCell ref="I42:I43"/>
    <mergeCell ref="J42:J43"/>
    <mergeCell ref="K42:K43"/>
    <mergeCell ref="AA40:AA41"/>
    <mergeCell ref="AB40:AB41"/>
    <mergeCell ref="AC40:AC41"/>
    <mergeCell ref="AD40:AD41"/>
    <mergeCell ref="AE40:AE41"/>
    <mergeCell ref="A42:A43"/>
    <mergeCell ref="B42:B43"/>
    <mergeCell ref="C42:C43"/>
    <mergeCell ref="D42:D43"/>
    <mergeCell ref="E42:E43"/>
    <mergeCell ref="T40:T41"/>
    <mergeCell ref="V40:V41"/>
    <mergeCell ref="W40:W41"/>
    <mergeCell ref="X40:X41"/>
    <mergeCell ref="Y40:Y41"/>
    <mergeCell ref="Z40:Z41"/>
    <mergeCell ref="N40:N41"/>
    <mergeCell ref="O40:O41"/>
    <mergeCell ref="P40:P41"/>
    <mergeCell ref="Q40:Q41"/>
    <mergeCell ref="R40:R41"/>
    <mergeCell ref="S40:S41"/>
    <mergeCell ref="G40:G41"/>
    <mergeCell ref="H40:H41"/>
    <mergeCell ref="I40:I41"/>
    <mergeCell ref="J40:K41"/>
    <mergeCell ref="L40:L41"/>
    <mergeCell ref="M40:M41"/>
    <mergeCell ref="A40:A41"/>
    <mergeCell ref="B40:B41"/>
    <mergeCell ref="C40:C41"/>
    <mergeCell ref="D40:D41"/>
    <mergeCell ref="E40:E41"/>
    <mergeCell ref="F40:F41"/>
    <mergeCell ref="Z38:Z39"/>
    <mergeCell ref="AA38:AA39"/>
    <mergeCell ref="AB38:AB39"/>
    <mergeCell ref="AC38:AC39"/>
    <mergeCell ref="AD38:AD39"/>
    <mergeCell ref="AE38:AE39"/>
    <mergeCell ref="S38:S39"/>
    <mergeCell ref="T38:T39"/>
    <mergeCell ref="V38:V39"/>
    <mergeCell ref="W38:W39"/>
    <mergeCell ref="X38:X39"/>
    <mergeCell ref="Y38:Y39"/>
    <mergeCell ref="M38:M39"/>
    <mergeCell ref="N38:N39"/>
    <mergeCell ref="O38:O39"/>
    <mergeCell ref="P38:P39"/>
    <mergeCell ref="Q38:Q39"/>
    <mergeCell ref="R38:R39"/>
    <mergeCell ref="F38:F39"/>
    <mergeCell ref="G38:G39"/>
    <mergeCell ref="H38:I39"/>
    <mergeCell ref="J38:J39"/>
    <mergeCell ref="K38:K39"/>
    <mergeCell ref="L38:L39"/>
    <mergeCell ref="AA36:AA37"/>
    <mergeCell ref="AB36:AB37"/>
    <mergeCell ref="AC36:AC37"/>
    <mergeCell ref="AD36:AD37"/>
    <mergeCell ref="AE36:AE37"/>
    <mergeCell ref="A38:A39"/>
    <mergeCell ref="B38:B39"/>
    <mergeCell ref="C38:C39"/>
    <mergeCell ref="D38:D39"/>
    <mergeCell ref="E38:E39"/>
    <mergeCell ref="T36:T37"/>
    <mergeCell ref="V36:V37"/>
    <mergeCell ref="W36:W37"/>
    <mergeCell ref="X36:X37"/>
    <mergeCell ref="Y36:Y37"/>
    <mergeCell ref="Z36:Z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A37"/>
    <mergeCell ref="B36:B37"/>
    <mergeCell ref="C36:C37"/>
    <mergeCell ref="D36:D37"/>
    <mergeCell ref="E36:E37"/>
    <mergeCell ref="F36:G37"/>
    <mergeCell ref="Z34:Z35"/>
    <mergeCell ref="AA34:AA35"/>
    <mergeCell ref="AB34:AB35"/>
    <mergeCell ref="AC34:AC35"/>
    <mergeCell ref="AD34:AD35"/>
    <mergeCell ref="AE34:AE35"/>
    <mergeCell ref="S34:S35"/>
    <mergeCell ref="T34:T35"/>
    <mergeCell ref="V34:V35"/>
    <mergeCell ref="W34:W35"/>
    <mergeCell ref="X34:X35"/>
    <mergeCell ref="Y34:Y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A32:AA33"/>
    <mergeCell ref="AB32:AB33"/>
    <mergeCell ref="AC32:AC33"/>
    <mergeCell ref="AD32:AD33"/>
    <mergeCell ref="AE32:AE33"/>
    <mergeCell ref="A34:A35"/>
    <mergeCell ref="B34:B35"/>
    <mergeCell ref="C34:C35"/>
    <mergeCell ref="D34:E35"/>
    <mergeCell ref="F34:F35"/>
    <mergeCell ref="T32:T33"/>
    <mergeCell ref="V32:V33"/>
    <mergeCell ref="W32:W33"/>
    <mergeCell ref="X32:X33"/>
    <mergeCell ref="Y32:Y33"/>
    <mergeCell ref="Z32:Z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32:A33"/>
    <mergeCell ref="B32:C33"/>
    <mergeCell ref="D32:D33"/>
    <mergeCell ref="E32:E33"/>
    <mergeCell ref="F32:F33"/>
    <mergeCell ref="G32:G33"/>
    <mergeCell ref="B31:C31"/>
    <mergeCell ref="D31:E31"/>
    <mergeCell ref="F31:G31"/>
    <mergeCell ref="H31:I31"/>
    <mergeCell ref="J31:K31"/>
    <mergeCell ref="L31:M31"/>
    <mergeCell ref="Z27:Z28"/>
    <mergeCell ref="AA27:AA28"/>
    <mergeCell ref="AB27:AB28"/>
    <mergeCell ref="AC27:AC28"/>
    <mergeCell ref="AD27:AD28"/>
    <mergeCell ref="AE27:AE28"/>
    <mergeCell ref="S27:S28"/>
    <mergeCell ref="T27:T28"/>
    <mergeCell ref="V27:V28"/>
    <mergeCell ref="W27:W28"/>
    <mergeCell ref="X27:X28"/>
    <mergeCell ref="Y27:Y28"/>
    <mergeCell ref="L27:M28"/>
    <mergeCell ref="N27:N28"/>
    <mergeCell ref="O27:O28"/>
    <mergeCell ref="P27:P28"/>
    <mergeCell ref="Q27:Q28"/>
    <mergeCell ref="R27:R28"/>
    <mergeCell ref="F27:F28"/>
    <mergeCell ref="G27:G28"/>
    <mergeCell ref="H27:H28"/>
    <mergeCell ref="I27:I28"/>
    <mergeCell ref="J27:J28"/>
    <mergeCell ref="K27:K28"/>
    <mergeCell ref="AA25:AA26"/>
    <mergeCell ref="AB25:AB26"/>
    <mergeCell ref="AC25:AC26"/>
    <mergeCell ref="AD25:AD26"/>
    <mergeCell ref="AE25:AE26"/>
    <mergeCell ref="A27:A28"/>
    <mergeCell ref="B27:B28"/>
    <mergeCell ref="C27:C28"/>
    <mergeCell ref="D27:D28"/>
    <mergeCell ref="E27:E28"/>
    <mergeCell ref="T25:T26"/>
    <mergeCell ref="V25:V26"/>
    <mergeCell ref="W25:W26"/>
    <mergeCell ref="X25:X26"/>
    <mergeCell ref="Y25:Y26"/>
    <mergeCell ref="Z25:Z26"/>
    <mergeCell ref="N25:N26"/>
    <mergeCell ref="O25:O26"/>
    <mergeCell ref="P25:P26"/>
    <mergeCell ref="Q25:Q26"/>
    <mergeCell ref="R25:R26"/>
    <mergeCell ref="S25:S26"/>
    <mergeCell ref="G25:G26"/>
    <mergeCell ref="H25:H26"/>
    <mergeCell ref="I25:I26"/>
    <mergeCell ref="J25:K26"/>
    <mergeCell ref="L25:L26"/>
    <mergeCell ref="M25:M26"/>
    <mergeCell ref="A25:A26"/>
    <mergeCell ref="B25:B26"/>
    <mergeCell ref="C25:C26"/>
    <mergeCell ref="D25:D26"/>
    <mergeCell ref="E25:E26"/>
    <mergeCell ref="F25:F26"/>
    <mergeCell ref="Z23:Z24"/>
    <mergeCell ref="AA23:AA24"/>
    <mergeCell ref="AB23:AB24"/>
    <mergeCell ref="AC23:AC24"/>
    <mergeCell ref="AD23:AD24"/>
    <mergeCell ref="AE23:AE24"/>
    <mergeCell ref="S23:S24"/>
    <mergeCell ref="T23:T24"/>
    <mergeCell ref="V23:V24"/>
    <mergeCell ref="W23:W24"/>
    <mergeCell ref="X23:X24"/>
    <mergeCell ref="Y23:Y24"/>
    <mergeCell ref="M23:M24"/>
    <mergeCell ref="N23:N24"/>
    <mergeCell ref="O23:O24"/>
    <mergeCell ref="P23:P24"/>
    <mergeCell ref="Q23:Q24"/>
    <mergeCell ref="R23:R24"/>
    <mergeCell ref="F23:F24"/>
    <mergeCell ref="G23:G24"/>
    <mergeCell ref="H23:I24"/>
    <mergeCell ref="J23:J24"/>
    <mergeCell ref="K23:K24"/>
    <mergeCell ref="L23:L24"/>
    <mergeCell ref="AA21:AA22"/>
    <mergeCell ref="AB21:AB22"/>
    <mergeCell ref="AC21:AC22"/>
    <mergeCell ref="AD21:AD22"/>
    <mergeCell ref="AE21:AE22"/>
    <mergeCell ref="A23:A24"/>
    <mergeCell ref="B23:B24"/>
    <mergeCell ref="C23:C24"/>
    <mergeCell ref="D23:D24"/>
    <mergeCell ref="E23:E24"/>
    <mergeCell ref="T21:T22"/>
    <mergeCell ref="V21:V22"/>
    <mergeCell ref="W21:W22"/>
    <mergeCell ref="X21:X22"/>
    <mergeCell ref="Y21:Y22"/>
    <mergeCell ref="Z21:Z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G22"/>
    <mergeCell ref="Z19:Z20"/>
    <mergeCell ref="AA19:AA20"/>
    <mergeCell ref="AB19:AB20"/>
    <mergeCell ref="AC19:AC20"/>
    <mergeCell ref="AD19:AD20"/>
    <mergeCell ref="AE19:AE20"/>
    <mergeCell ref="S19:S20"/>
    <mergeCell ref="T19:T20"/>
    <mergeCell ref="V19:V20"/>
    <mergeCell ref="W19:W20"/>
    <mergeCell ref="X19:X20"/>
    <mergeCell ref="Y19:Y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A17:AA18"/>
    <mergeCell ref="AB17:AB18"/>
    <mergeCell ref="AC17:AC18"/>
    <mergeCell ref="AD17:AD18"/>
    <mergeCell ref="AE17:AE18"/>
    <mergeCell ref="A19:A20"/>
    <mergeCell ref="B19:B20"/>
    <mergeCell ref="C19:C20"/>
    <mergeCell ref="D19:E20"/>
    <mergeCell ref="F19:F20"/>
    <mergeCell ref="T17:T18"/>
    <mergeCell ref="V17:V18"/>
    <mergeCell ref="W17:W18"/>
    <mergeCell ref="X17:X18"/>
    <mergeCell ref="Y17:Y18"/>
    <mergeCell ref="Z17:Z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A17:A18"/>
    <mergeCell ref="B17:C18"/>
    <mergeCell ref="D17:D18"/>
    <mergeCell ref="E17:E18"/>
    <mergeCell ref="F17:F18"/>
    <mergeCell ref="G17:G18"/>
    <mergeCell ref="B16:C16"/>
    <mergeCell ref="D16:E16"/>
    <mergeCell ref="F16:G16"/>
    <mergeCell ref="H16:I16"/>
    <mergeCell ref="J16:K16"/>
    <mergeCell ref="L16:M16"/>
    <mergeCell ref="Z13:Z14"/>
    <mergeCell ref="AA13:AA14"/>
    <mergeCell ref="AB13:AB14"/>
    <mergeCell ref="AC13:AC14"/>
    <mergeCell ref="AD13:AD14"/>
    <mergeCell ref="AE13:AE14"/>
    <mergeCell ref="S13:S14"/>
    <mergeCell ref="T13:T14"/>
    <mergeCell ref="V13:V14"/>
    <mergeCell ref="W13:W14"/>
    <mergeCell ref="X13:X14"/>
    <mergeCell ref="Y13:Y14"/>
    <mergeCell ref="L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J13:J14"/>
    <mergeCell ref="K13:K14"/>
    <mergeCell ref="AA11:AA12"/>
    <mergeCell ref="AB11:AB12"/>
    <mergeCell ref="AC11:AC12"/>
    <mergeCell ref="AD11:AD12"/>
    <mergeCell ref="AE11:AE12"/>
    <mergeCell ref="A13:A14"/>
    <mergeCell ref="B13:B14"/>
    <mergeCell ref="C13:C14"/>
    <mergeCell ref="D13:D14"/>
    <mergeCell ref="E13:E14"/>
    <mergeCell ref="T11:T12"/>
    <mergeCell ref="V11:V12"/>
    <mergeCell ref="W11:W12"/>
    <mergeCell ref="X11:X12"/>
    <mergeCell ref="Y11:Y12"/>
    <mergeCell ref="Z11:Z12"/>
    <mergeCell ref="N11:N12"/>
    <mergeCell ref="O11:O12"/>
    <mergeCell ref="P11:P12"/>
    <mergeCell ref="Q11:Q12"/>
    <mergeCell ref="R11:R12"/>
    <mergeCell ref="S11:S12"/>
    <mergeCell ref="G11:G12"/>
    <mergeCell ref="H11:H12"/>
    <mergeCell ref="I11:I12"/>
    <mergeCell ref="J11:K12"/>
    <mergeCell ref="L11:L12"/>
    <mergeCell ref="M11:M12"/>
    <mergeCell ref="A11:A12"/>
    <mergeCell ref="B11:B12"/>
    <mergeCell ref="C11:C12"/>
    <mergeCell ref="D11:D12"/>
    <mergeCell ref="E11:E12"/>
    <mergeCell ref="F11:F12"/>
    <mergeCell ref="Z9:Z10"/>
    <mergeCell ref="AA9:AA10"/>
    <mergeCell ref="AB9:AB10"/>
    <mergeCell ref="AC9:AC10"/>
    <mergeCell ref="AD9:AD10"/>
    <mergeCell ref="AE9:AE10"/>
    <mergeCell ref="S9:S10"/>
    <mergeCell ref="T9:T10"/>
    <mergeCell ref="V9:V10"/>
    <mergeCell ref="W9:W10"/>
    <mergeCell ref="X9:X10"/>
    <mergeCell ref="Y9:Y10"/>
    <mergeCell ref="M9:M10"/>
    <mergeCell ref="N9:N10"/>
    <mergeCell ref="O9:O10"/>
    <mergeCell ref="P9:P10"/>
    <mergeCell ref="Q9:Q10"/>
    <mergeCell ref="R9:R10"/>
    <mergeCell ref="F9:F10"/>
    <mergeCell ref="G9:G10"/>
    <mergeCell ref="H9:I10"/>
    <mergeCell ref="J9:J10"/>
    <mergeCell ref="K9:K10"/>
    <mergeCell ref="L9:L10"/>
    <mergeCell ref="AA7:AA8"/>
    <mergeCell ref="AB7:AB8"/>
    <mergeCell ref="AC7:AC8"/>
    <mergeCell ref="AD7:AD8"/>
    <mergeCell ref="AE7:AE8"/>
    <mergeCell ref="A9:A10"/>
    <mergeCell ref="B9:B10"/>
    <mergeCell ref="C9:C10"/>
    <mergeCell ref="D9:D10"/>
    <mergeCell ref="E9:E10"/>
    <mergeCell ref="T7:T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G8"/>
    <mergeCell ref="Z5:Z6"/>
    <mergeCell ref="AA5:AA6"/>
    <mergeCell ref="AB5:AB6"/>
    <mergeCell ref="AC5:AC6"/>
    <mergeCell ref="AD5:AD6"/>
    <mergeCell ref="AE5:AE6"/>
    <mergeCell ref="S5:S6"/>
    <mergeCell ref="T5:T6"/>
    <mergeCell ref="V5:V6"/>
    <mergeCell ref="W5:W6"/>
    <mergeCell ref="X5:X6"/>
    <mergeCell ref="Y5:Y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A3:AA4"/>
    <mergeCell ref="AB3:AB4"/>
    <mergeCell ref="AC3:AC4"/>
    <mergeCell ref="AD3:AD4"/>
    <mergeCell ref="AE3:AE4"/>
    <mergeCell ref="A5:A6"/>
    <mergeCell ref="B5:B6"/>
    <mergeCell ref="C5:C6"/>
    <mergeCell ref="D5:E6"/>
    <mergeCell ref="F5:F6"/>
    <mergeCell ref="T3:T4"/>
    <mergeCell ref="V3:V4"/>
    <mergeCell ref="W3:W4"/>
    <mergeCell ref="X3:X4"/>
    <mergeCell ref="Y3:Y4"/>
    <mergeCell ref="Z3:Z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3:A4"/>
    <mergeCell ref="B3:C4"/>
    <mergeCell ref="D3:D4"/>
    <mergeCell ref="E3:E4"/>
    <mergeCell ref="F3:F4"/>
    <mergeCell ref="G3:G4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Y41"/>
  <sheetViews>
    <sheetView zoomScale="80" zoomScaleNormal="80" zoomScalePageLayoutView="0" workbookViewId="0" topLeftCell="I19">
      <selection activeCell="M16" sqref="M16"/>
    </sheetView>
  </sheetViews>
  <sheetFormatPr defaultColWidth="9.140625" defaultRowHeight="15"/>
  <cols>
    <col min="1" max="1" width="7.421875" style="134" hidden="1" customWidth="1"/>
    <col min="2" max="2" width="26.421875" style="0" hidden="1" customWidth="1"/>
    <col min="3" max="3" width="0" style="0" hidden="1" customWidth="1"/>
    <col min="4" max="4" width="25.7109375" style="0" customWidth="1"/>
    <col min="5" max="5" width="9.421875" style="0" customWidth="1"/>
    <col min="6" max="6" width="36.57421875" style="0" customWidth="1"/>
    <col min="8" max="8" width="16.00390625" style="0" bestFit="1" customWidth="1"/>
    <col min="9" max="9" width="13.28125" style="0" customWidth="1"/>
    <col min="10" max="10" width="9.140625" style="110" customWidth="1"/>
    <col min="11" max="11" width="21.7109375" style="112" customWidth="1"/>
    <col min="12" max="12" width="27.8515625" style="0" bestFit="1" customWidth="1"/>
    <col min="13" max="13" width="21.57421875" style="0" bestFit="1" customWidth="1"/>
    <col min="14" max="14" width="17.00390625" style="0" bestFit="1" customWidth="1"/>
    <col min="15" max="15" width="20.421875" style="0" bestFit="1" customWidth="1"/>
    <col min="16" max="16" width="18.8515625" style="0" bestFit="1" customWidth="1"/>
  </cols>
  <sheetData>
    <row r="2" spans="4:6" ht="14.25">
      <c r="D2" s="455" t="s">
        <v>641</v>
      </c>
      <c r="E2" s="455"/>
      <c r="F2" s="455"/>
    </row>
    <row r="3" spans="4:6" ht="14.25">
      <c r="D3" s="455"/>
      <c r="E3" s="455"/>
      <c r="F3" s="455"/>
    </row>
    <row r="4" spans="4:16" ht="15">
      <c r="D4" s="455"/>
      <c r="E4" s="455"/>
      <c r="F4" s="455"/>
      <c r="J4" s="426" t="s">
        <v>517</v>
      </c>
      <c r="K4" s="431" t="s">
        <v>512</v>
      </c>
      <c r="L4" s="431" t="s">
        <v>566</v>
      </c>
      <c r="M4" s="427" t="s">
        <v>518</v>
      </c>
      <c r="N4" s="427" t="s">
        <v>519</v>
      </c>
      <c r="O4" s="427" t="s">
        <v>520</v>
      </c>
      <c r="P4" s="427" t="s">
        <v>521</v>
      </c>
    </row>
    <row r="5" spans="4:25" ht="14.25">
      <c r="D5" s="455"/>
      <c r="E5" s="455"/>
      <c r="F5" s="455"/>
      <c r="J5" s="110" t="s">
        <v>9</v>
      </c>
      <c r="K5" s="456" t="s">
        <v>640</v>
      </c>
      <c r="L5" s="489" t="s">
        <v>567</v>
      </c>
      <c r="M5" t="s">
        <v>654</v>
      </c>
      <c r="N5" t="s">
        <v>267</v>
      </c>
      <c r="O5" t="s">
        <v>655</v>
      </c>
      <c r="S5" s="130"/>
      <c r="Y5" s="130"/>
    </row>
    <row r="6" spans="2:16" ht="14.25">
      <c r="B6" s="317" t="s">
        <v>19</v>
      </c>
      <c r="C6" s="317"/>
      <c r="D6" s="317" t="s">
        <v>20</v>
      </c>
      <c r="E6" s="317"/>
      <c r="F6" s="317" t="s">
        <v>15</v>
      </c>
      <c r="G6" s="317"/>
      <c r="J6" s="110" t="s">
        <v>10</v>
      </c>
      <c r="K6" s="456" t="s">
        <v>602</v>
      </c>
      <c r="L6" s="489" t="s">
        <v>649</v>
      </c>
      <c r="M6" t="s">
        <v>656</v>
      </c>
      <c r="N6" t="s">
        <v>657</v>
      </c>
      <c r="O6" t="s">
        <v>658</v>
      </c>
      <c r="P6" t="s">
        <v>659</v>
      </c>
    </row>
    <row r="7" spans="2:16" ht="14.25">
      <c r="B7" s="317"/>
      <c r="C7" s="317"/>
      <c r="D7" s="317"/>
      <c r="E7" s="317"/>
      <c r="F7" s="317"/>
      <c r="G7" s="317"/>
      <c r="J7" s="331" t="s">
        <v>11</v>
      </c>
      <c r="K7" s="440" t="s">
        <v>599</v>
      </c>
      <c r="L7" s="489" t="s">
        <v>648</v>
      </c>
      <c r="M7" t="s">
        <v>660</v>
      </c>
      <c r="N7" t="s">
        <v>661</v>
      </c>
      <c r="O7" t="s">
        <v>662</v>
      </c>
      <c r="P7" t="s">
        <v>663</v>
      </c>
    </row>
    <row r="8" spans="10:16" ht="14.25">
      <c r="J8" s="331" t="s">
        <v>12</v>
      </c>
      <c r="K8" s="334" t="s">
        <v>603</v>
      </c>
      <c r="L8" s="489" t="s">
        <v>651</v>
      </c>
      <c r="M8" t="s">
        <v>664</v>
      </c>
      <c r="N8" t="s">
        <v>667</v>
      </c>
      <c r="O8" t="s">
        <v>665</v>
      </c>
      <c r="P8" t="s">
        <v>666</v>
      </c>
    </row>
    <row r="9" spans="10:16" ht="14.25">
      <c r="J9" s="335" t="s">
        <v>13</v>
      </c>
      <c r="K9" s="334" t="s">
        <v>642</v>
      </c>
      <c r="L9" s="489" t="s">
        <v>652</v>
      </c>
      <c r="M9" s="490" t="s">
        <v>670</v>
      </c>
      <c r="N9" s="112" t="s">
        <v>671</v>
      </c>
      <c r="O9" s="112" t="s">
        <v>668</v>
      </c>
      <c r="P9" s="112" t="s">
        <v>669</v>
      </c>
    </row>
    <row r="10" spans="9:16" ht="14.25">
      <c r="I10" s="10"/>
      <c r="J10" s="335"/>
      <c r="K10" s="336" t="s">
        <v>609</v>
      </c>
      <c r="L10" s="489" t="s">
        <v>649</v>
      </c>
      <c r="M10" s="490" t="s">
        <v>672</v>
      </c>
      <c r="N10" s="112" t="s">
        <v>673</v>
      </c>
      <c r="O10" s="112" t="s">
        <v>674</v>
      </c>
      <c r="P10" s="112" t="s">
        <v>675</v>
      </c>
    </row>
    <row r="11" spans="1:16" ht="18.75" thickBot="1">
      <c r="A11" s="134" t="s">
        <v>25</v>
      </c>
      <c r="B11" s="457"/>
      <c r="C11" s="10"/>
      <c r="D11" s="10"/>
      <c r="E11" s="10"/>
      <c r="F11" s="10"/>
      <c r="G11" s="10"/>
      <c r="H11" s="10"/>
      <c r="I11" s="10"/>
      <c r="J11" s="335" t="s">
        <v>66</v>
      </c>
      <c r="K11" s="336" t="s">
        <v>598</v>
      </c>
      <c r="L11" s="489" t="s">
        <v>649</v>
      </c>
      <c r="M11" s="490" t="s">
        <v>269</v>
      </c>
      <c r="N11" s="112" t="s">
        <v>676</v>
      </c>
      <c r="O11" s="112" t="s">
        <v>677</v>
      </c>
      <c r="P11" s="112" t="s">
        <v>262</v>
      </c>
    </row>
    <row r="12" spans="2:16" ht="20.25" customHeight="1" thickBot="1">
      <c r="B12" s="458"/>
      <c r="C12" s="8"/>
      <c r="D12" s="459" t="s">
        <v>602</v>
      </c>
      <c r="E12" s="19">
        <v>6</v>
      </c>
      <c r="F12" s="10"/>
      <c r="G12" s="10"/>
      <c r="H12" s="10"/>
      <c r="I12" s="10"/>
      <c r="J12" s="335"/>
      <c r="K12" s="336" t="s">
        <v>613</v>
      </c>
      <c r="L12" s="489" t="s">
        <v>648</v>
      </c>
      <c r="M12" s="490" t="s">
        <v>678</v>
      </c>
      <c r="N12" s="112" t="s">
        <v>679</v>
      </c>
      <c r="O12" s="112" t="s">
        <v>680</v>
      </c>
      <c r="P12" s="112" t="s">
        <v>681</v>
      </c>
    </row>
    <row r="13" spans="1:16" ht="18" customHeight="1" thickBot="1" thickTop="1">
      <c r="A13" s="134" t="s">
        <v>33</v>
      </c>
      <c r="B13" s="460"/>
      <c r="C13" s="9"/>
      <c r="D13" s="461"/>
      <c r="E13" s="462"/>
      <c r="F13" s="463" t="s">
        <v>602</v>
      </c>
      <c r="G13" s="464">
        <v>10</v>
      </c>
      <c r="H13" s="10"/>
      <c r="I13" s="10"/>
      <c r="J13" s="114" t="s">
        <v>14</v>
      </c>
      <c r="K13" s="465" t="s">
        <v>608</v>
      </c>
      <c r="L13" s="489" t="s">
        <v>648</v>
      </c>
      <c r="M13" s="490" t="s">
        <v>682</v>
      </c>
      <c r="N13" s="112" t="s">
        <v>683</v>
      </c>
      <c r="O13" s="112" t="s">
        <v>684</v>
      </c>
      <c r="P13" s="112" t="s">
        <v>689</v>
      </c>
    </row>
    <row r="14" spans="2:16" ht="22.5" customHeight="1">
      <c r="B14" s="466"/>
      <c r="C14" s="21"/>
      <c r="D14" s="467"/>
      <c r="E14" s="19"/>
      <c r="F14" s="468"/>
      <c r="G14" s="469"/>
      <c r="H14" s="10"/>
      <c r="I14" s="10"/>
      <c r="J14" s="114" t="s">
        <v>68</v>
      </c>
      <c r="K14" s="465" t="s">
        <v>419</v>
      </c>
      <c r="L14" s="489" t="s">
        <v>653</v>
      </c>
      <c r="M14" s="490" t="s">
        <v>686</v>
      </c>
      <c r="N14" s="112" t="s">
        <v>687</v>
      </c>
      <c r="O14" s="112" t="s">
        <v>688</v>
      </c>
      <c r="P14" s="112" t="s">
        <v>685</v>
      </c>
    </row>
    <row r="15" spans="1:13" ht="18.75" thickBot="1">
      <c r="A15" s="134" t="s">
        <v>39</v>
      </c>
      <c r="B15" s="460"/>
      <c r="C15" s="22"/>
      <c r="D15" s="467"/>
      <c r="E15" s="19"/>
      <c r="F15" s="19"/>
      <c r="G15" s="470"/>
      <c r="H15" s="10"/>
      <c r="I15" s="10"/>
      <c r="J15" s="114"/>
      <c r="K15" s="465"/>
      <c r="L15" s="60"/>
      <c r="M15" s="16"/>
    </row>
    <row r="16" spans="2:13" ht="21.75" customHeight="1" thickBot="1">
      <c r="B16" s="458"/>
      <c r="C16" s="8"/>
      <c r="D16" s="471" t="s">
        <v>603</v>
      </c>
      <c r="E16" s="10">
        <v>5</v>
      </c>
      <c r="F16" s="19"/>
      <c r="G16" s="470"/>
      <c r="H16" s="10"/>
      <c r="I16" s="10"/>
      <c r="J16" s="114"/>
      <c r="K16" s="465"/>
      <c r="L16" s="60"/>
      <c r="M16" s="16"/>
    </row>
    <row r="17" spans="1:13" ht="25.5" customHeight="1" thickBot="1" thickTop="1">
      <c r="A17" s="134" t="s">
        <v>29</v>
      </c>
      <c r="B17" s="460"/>
      <c r="C17" s="9"/>
      <c r="D17" s="463"/>
      <c r="E17" s="10"/>
      <c r="F17" s="472"/>
      <c r="G17" s="470"/>
      <c r="H17" s="10"/>
      <c r="I17" s="10"/>
      <c r="J17" s="114"/>
      <c r="K17" s="465"/>
      <c r="L17" s="473"/>
      <c r="M17" s="16"/>
    </row>
    <row r="18" spans="2:13" ht="16.5" customHeight="1">
      <c r="B18" s="466"/>
      <c r="C18" s="10"/>
      <c r="D18" s="463"/>
      <c r="E18" s="10"/>
      <c r="F18" s="19"/>
      <c r="G18" s="470"/>
      <c r="H18" s="10"/>
      <c r="I18" s="10"/>
      <c r="J18" s="114"/>
      <c r="K18" s="336"/>
      <c r="L18" s="473"/>
      <c r="M18" s="16"/>
    </row>
    <row r="19" spans="1:13" ht="24" customHeight="1" thickBot="1">
      <c r="A19" s="134" t="s">
        <v>27</v>
      </c>
      <c r="B19" s="457"/>
      <c r="C19" s="10"/>
      <c r="D19" s="463"/>
      <c r="E19" s="10"/>
      <c r="F19" s="19"/>
      <c r="G19" s="470"/>
      <c r="H19" s="10"/>
      <c r="I19" s="10"/>
      <c r="J19" s="114"/>
      <c r="K19" s="336"/>
      <c r="L19" s="473"/>
      <c r="M19" s="16"/>
    </row>
    <row r="20" spans="2:13" ht="18.75" customHeight="1" thickBot="1">
      <c r="B20" s="458"/>
      <c r="C20" s="8"/>
      <c r="D20" s="459" t="s">
        <v>640</v>
      </c>
      <c r="E20" s="19">
        <v>4</v>
      </c>
      <c r="F20" s="19"/>
      <c r="G20" s="470"/>
      <c r="H20" s="10"/>
      <c r="I20" s="10"/>
      <c r="J20" s="114"/>
      <c r="K20" s="336"/>
      <c r="L20" s="473"/>
      <c r="M20" s="16"/>
    </row>
    <row r="21" spans="1:14" ht="21" customHeight="1" thickBot="1" thickTop="1">
      <c r="A21" s="134" t="s">
        <v>35</v>
      </c>
      <c r="B21" s="460"/>
      <c r="C21" s="9"/>
      <c r="D21" s="461"/>
      <c r="E21" s="462"/>
      <c r="F21" s="474" t="s">
        <v>640</v>
      </c>
      <c r="G21" s="475">
        <v>9</v>
      </c>
      <c r="H21" s="10"/>
      <c r="I21" s="10"/>
      <c r="J21" s="114"/>
      <c r="K21" s="476" t="s">
        <v>643</v>
      </c>
      <c r="L21" s="477" t="s">
        <v>644</v>
      </c>
      <c r="M21" s="487" t="s">
        <v>650</v>
      </c>
      <c r="N21" s="437"/>
    </row>
    <row r="22" spans="2:13" ht="18">
      <c r="B22" s="466"/>
      <c r="C22" s="21"/>
      <c r="D22" s="467"/>
      <c r="E22" s="19"/>
      <c r="F22" s="10"/>
      <c r="G22" s="10"/>
      <c r="H22" s="10"/>
      <c r="I22" s="10"/>
      <c r="J22" s="114"/>
      <c r="K22" s="345"/>
      <c r="L22" s="473"/>
      <c r="M22" s="16"/>
    </row>
    <row r="23" spans="1:14" ht="31.5" customHeight="1" thickBot="1">
      <c r="A23" s="134" t="s">
        <v>23</v>
      </c>
      <c r="B23" s="460"/>
      <c r="C23" s="22"/>
      <c r="D23" s="467"/>
      <c r="E23" s="19"/>
      <c r="F23" s="10"/>
      <c r="G23" s="10"/>
      <c r="H23" s="10"/>
      <c r="I23" s="10"/>
      <c r="J23" s="114"/>
      <c r="K23" s="347" t="s">
        <v>382</v>
      </c>
      <c r="L23" s="473" t="s">
        <v>645</v>
      </c>
      <c r="M23" s="487" t="s">
        <v>649</v>
      </c>
      <c r="N23" s="437"/>
    </row>
    <row r="24" spans="2:14" ht="27" customHeight="1" thickBot="1">
      <c r="B24" s="458"/>
      <c r="C24" s="478"/>
      <c r="D24" s="471" t="s">
        <v>599</v>
      </c>
      <c r="E24" s="10">
        <v>2</v>
      </c>
      <c r="F24" s="479"/>
      <c r="G24" s="13"/>
      <c r="H24" s="10"/>
      <c r="J24" s="114"/>
      <c r="K24" s="345"/>
      <c r="L24" s="473" t="s">
        <v>646</v>
      </c>
      <c r="M24" s="487" t="s">
        <v>648</v>
      </c>
      <c r="N24" s="437"/>
    </row>
    <row r="25" spans="1:14" ht="37.5" customHeight="1" thickBot="1" thickTop="1">
      <c r="A25" s="134" t="s">
        <v>34</v>
      </c>
      <c r="B25" s="460"/>
      <c r="C25" s="9"/>
      <c r="E25" s="480"/>
      <c r="F25" s="459" t="s">
        <v>603</v>
      </c>
      <c r="G25" s="19">
        <v>4</v>
      </c>
      <c r="J25" s="114"/>
      <c r="K25" s="432"/>
      <c r="L25" s="473" t="s">
        <v>647</v>
      </c>
      <c r="M25" s="487" t="s">
        <v>649</v>
      </c>
      <c r="N25" s="437"/>
    </row>
    <row r="26" spans="5:13" ht="27.75" customHeight="1" thickTop="1">
      <c r="E26" s="481"/>
      <c r="F26" s="481"/>
      <c r="G26" s="482"/>
      <c r="J26" s="114"/>
      <c r="K26" s="432"/>
      <c r="L26" s="473"/>
      <c r="M26" s="1"/>
    </row>
    <row r="27" spans="5:13" ht="15">
      <c r="E27" s="13"/>
      <c r="F27" s="23"/>
      <c r="G27" s="483"/>
      <c r="J27" s="114"/>
      <c r="K27" s="432"/>
      <c r="L27" s="473"/>
      <c r="M27" s="1"/>
    </row>
    <row r="28" spans="5:13" ht="15">
      <c r="E28" s="13"/>
      <c r="F28" s="472"/>
      <c r="G28" s="483"/>
      <c r="H28" s="15"/>
      <c r="J28" s="114"/>
      <c r="K28" s="345"/>
      <c r="L28" s="473"/>
      <c r="M28" s="1"/>
    </row>
    <row r="29" spans="5:12" ht="15">
      <c r="E29" s="13"/>
      <c r="F29" s="23"/>
      <c r="G29" s="483"/>
      <c r="J29" s="114"/>
      <c r="K29" s="345"/>
      <c r="L29" s="473"/>
    </row>
    <row r="30" spans="5:11" ht="15" thickBot="1">
      <c r="E30" s="484"/>
      <c r="F30" s="485" t="s">
        <v>599</v>
      </c>
      <c r="G30" s="488">
        <v>8</v>
      </c>
      <c r="J30" s="114"/>
      <c r="K30" s="486"/>
    </row>
    <row r="31" spans="6:11" ht="15" thickTop="1">
      <c r="F31" s="23"/>
      <c r="G31" s="19"/>
      <c r="J31" s="114"/>
      <c r="K31" s="486"/>
    </row>
    <row r="32" spans="6:10" ht="15">
      <c r="F32" s="23"/>
      <c r="G32" s="24"/>
      <c r="H32" s="10"/>
      <c r="J32" s="114"/>
    </row>
    <row r="33" spans="6:10" ht="15">
      <c r="F33" s="23"/>
      <c r="G33" s="24"/>
      <c r="H33" s="10"/>
      <c r="J33" s="114"/>
    </row>
    <row r="34" spans="6:10" ht="14.25">
      <c r="F34" s="23"/>
      <c r="G34" s="13"/>
      <c r="H34" s="10"/>
      <c r="J34" s="114"/>
    </row>
    <row r="35" spans="6:10" ht="14.25">
      <c r="F35" s="23"/>
      <c r="G35" s="19"/>
      <c r="H35" s="10"/>
      <c r="J35" s="114"/>
    </row>
    <row r="36" spans="6:10" ht="15">
      <c r="F36" s="23"/>
      <c r="G36" s="24"/>
      <c r="H36" s="10"/>
      <c r="J36" s="114"/>
    </row>
    <row r="37" spans="6:10" ht="15">
      <c r="F37" s="23"/>
      <c r="G37" s="24"/>
      <c r="H37" s="10"/>
      <c r="J37" s="114"/>
    </row>
    <row r="38" spans="6:10" ht="14.25">
      <c r="F38" s="23"/>
      <c r="G38" s="13"/>
      <c r="H38" s="10"/>
      <c r="J38" s="114"/>
    </row>
    <row r="39" spans="6:8" ht="14.25">
      <c r="F39" s="23"/>
      <c r="G39" s="19"/>
      <c r="H39" s="10"/>
    </row>
    <row r="40" spans="6:8" ht="15">
      <c r="F40" s="23"/>
      <c r="G40" s="24"/>
      <c r="H40" s="10"/>
    </row>
    <row r="41" spans="6:7" ht="15">
      <c r="F41" s="23"/>
      <c r="G41" s="24"/>
    </row>
  </sheetData>
  <sheetProtection/>
  <mergeCells count="8">
    <mergeCell ref="M24:N24"/>
    <mergeCell ref="M25:N25"/>
    <mergeCell ref="D2:F5"/>
    <mergeCell ref="B6:C7"/>
    <mergeCell ref="D6:E7"/>
    <mergeCell ref="F6:G7"/>
    <mergeCell ref="M21:N21"/>
    <mergeCell ref="M23:N2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Liska Bálint</cp:lastModifiedBy>
  <cp:lastPrinted>2019-12-05T14:01:20Z</cp:lastPrinted>
  <dcterms:created xsi:type="dcterms:W3CDTF">2014-01-22T07:55:07Z</dcterms:created>
  <dcterms:modified xsi:type="dcterms:W3CDTF">2022-02-05T11:37:47Z</dcterms:modified>
  <cp:category/>
  <cp:version/>
  <cp:contentType/>
  <cp:contentStatus/>
</cp:coreProperties>
</file>